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DDB6" lockStructure="1"/>
  <bookViews>
    <workbookView windowWidth="18684" windowHeight="9720" tabRatio="875" activeTab="2"/>
  </bookViews>
  <sheets>
    <sheet name="基础信息维护" sheetId="19" r:id="rId1"/>
    <sheet name="1、包装标识检验" sheetId="10" r:id="rId2"/>
    <sheet name="2、物理特性检验" sheetId="11" r:id="rId3"/>
    <sheet name="3、外观质量检验" sheetId="4" r:id="rId4"/>
    <sheet name="4、感官质量检验" sheetId="16" r:id="rId5"/>
    <sheet name="5、主流烟气检验" sheetId="17" r:id="rId6"/>
    <sheet name="综合判定" sheetId="18" r:id="rId7"/>
    <sheet name="外观" sheetId="5" r:id="rId8"/>
  </sheets>
  <definedNames>
    <definedName name="_xlnm._FilterDatabase" localSheetId="1" hidden="1">'1、包装标识检验'!$E$1:$E$136</definedName>
    <definedName name="_xlnm._FilterDatabase" localSheetId="2" hidden="1">'2、物理特性检验'!$A$5:$AL$136</definedName>
    <definedName name="_xlnm._FilterDatabase" localSheetId="3" hidden="1">'3、外观质量检验'!$B$4:$I$5</definedName>
    <definedName name="_xlnm._FilterDatabase" localSheetId="5" hidden="1">'5、主流烟气检验'!$B$4:$I$5</definedName>
    <definedName name="_xlnm._FilterDatabase" localSheetId="6" hidden="1">综合判定!$B$4:$I$5</definedName>
    <definedName name="班次维护">OFFSET(基础信息维护!$D$4,0,0,ROWS(基础信息维护!$D$4:$D$30)-COUNTBLANK(基础信息维护!$D$4:$D$30))</definedName>
    <definedName name="标准维护">OFFSET(基础信息维护!$E$4,0,0,ROWS(基础信息维护!$E$4:$E$30)-COUNTBLANK(基础信息维护!$E$4:$E$30))</definedName>
    <definedName name="封签">外观!$B$11:$J$11</definedName>
    <definedName name="盒打开后">外观!$B$12:$Q$12</definedName>
    <definedName name="盒内烟支">外观!$A$2:$A$6</definedName>
    <definedName name="盒装">外观!$A$7:$A$14</definedName>
    <definedName name="机台">外观!$AG$2:$AG$41</definedName>
    <definedName name="机台区">外观!$AG$2:$AG$26</definedName>
    <definedName name="机台维护">OFFSET(基础信息维护!$C$4,0,0,ROWS(基础信息维护!$C$4:$C$30)-COUNTBLANK(基础信息维护!$C$4:$C$30))</definedName>
    <definedName name="接装纸">外观!$B$4:$X$4</definedName>
    <definedName name="卷烟纸">外观!$B$3:$P$3</definedName>
    <definedName name="框架纸">外观!$B$13:$K$13</definedName>
    <definedName name="滤嘴">外观!$B$5:$J$5</definedName>
    <definedName name="内衬纸">外观!$B$14:$P$14</definedName>
    <definedName name="牌号维护">OFFSET(基础信息维护!$B$4,0,0,ROWS(基础信息维护!$B$4:$B$30)-COUNTBLANK(基础信息维护!$B$4:$B$30))</definedName>
    <definedName name="条打开后">外观!$B$19:$J$19</definedName>
    <definedName name="条盒">外观!$B$15:$K$15</definedName>
    <definedName name="条盒拉带">外观!$B$18:$H$18</definedName>
    <definedName name="条盒损坏">外观!$B$16:$H$16</definedName>
    <definedName name="条盒透明纸">外观!$B$17:$Q$17</definedName>
    <definedName name="条样本量">OFFSET(#REF!,0,0,COUNTA(#REF!)-1)</definedName>
    <definedName name="条装">外观!$A$15:$A$19</definedName>
    <definedName name="箱封条">外观!$B$21:$G$21</definedName>
    <definedName name="箱体">外观!$B$20:$H$20</definedName>
    <definedName name="箱样本量">OFFSET(#REF!,0,0,COUNTA(#REF!)-1)</definedName>
    <definedName name="箱装">外观!$A$20:$A$22</definedName>
    <definedName name="箱装打开后">外观!$B$22:$E$22</definedName>
    <definedName name="小盒">外观!$B$7:$AB$7</definedName>
    <definedName name="小盒拉带">外观!$B$10:$K$10</definedName>
    <definedName name="小盒损坏">外观!$B$8:$G$8</definedName>
    <definedName name="小盒透明纸">外观!$B$9:$M$9</definedName>
    <definedName name="烟支">外观!$B$2:$O$2</definedName>
    <definedName name="烟支标识">外观!$B$6:$I$6</definedName>
    <definedName name="烟支样本量">OFFSET(#REF!,0,0,COUNTA(#REF!)-1)</definedName>
  </definedNames>
  <calcPr calcId="144525"/>
</workbook>
</file>

<file path=xl/comments1.xml><?xml version="1.0" encoding="utf-8"?>
<comments xmlns="http://schemas.openxmlformats.org/spreadsheetml/2006/main">
  <authors>
    <author>Ὤѷ</author>
  </authors>
  <commentList>
    <comment ref="B20" authorId="0">
      <text>
        <r>
          <rPr>
            <b/>
            <sz val="9"/>
            <rFont val="宋体"/>
            <charset val="134"/>
          </rPr>
          <t>箱体异味</t>
        </r>
      </text>
    </comment>
    <comment ref="AI225" authorId="0">
      <text>
        <r>
          <rPr>
            <b/>
            <sz val="9"/>
            <rFont val="宋体"/>
            <charset val="134"/>
          </rPr>
          <t>箱体异味</t>
        </r>
      </text>
    </comment>
  </commentList>
</comments>
</file>

<file path=xl/sharedStrings.xml><?xml version="1.0" encoding="utf-8"?>
<sst xmlns="http://schemas.openxmlformats.org/spreadsheetml/2006/main" count="803" uniqueCount="424">
  <si>
    <t>牌号维护</t>
  </si>
  <si>
    <t>机台维护</t>
  </si>
  <si>
    <t>班次维护</t>
  </si>
  <si>
    <t>卷制标准版本号维护</t>
  </si>
  <si>
    <t>表1－包装标识检验</t>
  </si>
  <si>
    <t>基本信息</t>
  </si>
  <si>
    <t>包装标识检验</t>
  </si>
  <si>
    <t>样品编号</t>
  </si>
  <si>
    <t>牌号</t>
  </si>
  <si>
    <t>价类</t>
  </si>
  <si>
    <t>卷制标准版本号</t>
  </si>
  <si>
    <t>生产日期</t>
  </si>
  <si>
    <t>机台</t>
  </si>
  <si>
    <t>班次</t>
  </si>
  <si>
    <t>检验日期</t>
  </si>
  <si>
    <t>检验结果</t>
  </si>
  <si>
    <t>B类缺陷次数
（A类缺陷无需填写）</t>
  </si>
  <si>
    <t>描述具体缺陷项</t>
  </si>
  <si>
    <t>表2－物料特性指标检验</t>
  </si>
  <si>
    <t>物理特性指标检验</t>
  </si>
  <si>
    <t>质量（mg）</t>
  </si>
  <si>
    <t>圆周（mm）</t>
  </si>
  <si>
    <t>总透气度（CU）</t>
  </si>
  <si>
    <t>吸阻（Pa）</t>
  </si>
  <si>
    <t>硬度（%）</t>
  </si>
  <si>
    <t>长度（mm）</t>
  </si>
  <si>
    <t>端部落丝量（mg）</t>
  </si>
  <si>
    <t>熄火</t>
  </si>
  <si>
    <t>含水率（%）</t>
  </si>
  <si>
    <t>含末率（%）</t>
  </si>
  <si>
    <t>开花烟</t>
  </si>
  <si>
    <t>平均值</t>
  </si>
  <si>
    <t>标偏</t>
  </si>
  <si>
    <t>不合格数</t>
  </si>
  <si>
    <t>支数</t>
  </si>
  <si>
    <t>实测值</t>
  </si>
  <si>
    <t>目标值</t>
  </si>
  <si>
    <t>数量</t>
  </si>
  <si>
    <t>表3－外观质量检验</t>
  </si>
  <si>
    <t xml:space="preserve"> </t>
  </si>
  <si>
    <t>烟支外观质量缺陷</t>
  </si>
  <si>
    <t>盒装外观质量缺陷</t>
  </si>
  <si>
    <t>条装外观质量缺陷</t>
  </si>
  <si>
    <t>箱装外观质量缺陷</t>
  </si>
  <si>
    <t>样本量</t>
  </si>
  <si>
    <t>缺陷1</t>
  </si>
  <si>
    <t>缺陷2</t>
  </si>
  <si>
    <t>缺陷3</t>
  </si>
  <si>
    <t>缺陷4</t>
  </si>
  <si>
    <t>缺陷5</t>
  </si>
  <si>
    <t>类别</t>
  </si>
  <si>
    <t>代码</t>
  </si>
  <si>
    <t>表4－感官质量检验</t>
  </si>
  <si>
    <t>感观质量检验</t>
  </si>
  <si>
    <t>感官标准分值
（红塔集团标准）</t>
  </si>
  <si>
    <t>异味、霉变检验</t>
  </si>
  <si>
    <t>感观质量得分</t>
  </si>
  <si>
    <t>感官质量描述
（描述评委提出的共性问题）</t>
  </si>
  <si>
    <t xml:space="preserve">光泽 </t>
  </si>
  <si>
    <t>香气</t>
  </si>
  <si>
    <t xml:space="preserve">谐调 </t>
  </si>
  <si>
    <t xml:space="preserve">杂气 </t>
  </si>
  <si>
    <t>刺激性</t>
  </si>
  <si>
    <t>余味</t>
  </si>
  <si>
    <t>表5－主流烟气检验</t>
  </si>
  <si>
    <t>主流烟气检验</t>
  </si>
  <si>
    <t>接装纸平均长度(mm)</t>
  </si>
  <si>
    <t>烟蒂长度(mm)</t>
  </si>
  <si>
    <t>烟支平均质量(g/支)</t>
  </si>
  <si>
    <t>烟支吸阻（pa）</t>
  </si>
  <si>
    <t>滤嘴通风率(%)</t>
  </si>
  <si>
    <t>总通风率(%)</t>
  </si>
  <si>
    <t>抽吸口数（口）</t>
  </si>
  <si>
    <t>总粒相物（mg）</t>
  </si>
  <si>
    <t>盒标焦油量（mg）</t>
  </si>
  <si>
    <t>实测焦油量（mg）</t>
  </si>
  <si>
    <t>盒标烟气烟碱量（mg）</t>
  </si>
  <si>
    <t>实测烟气烟碱量（mg）</t>
  </si>
  <si>
    <t>盒标烟气一氧化碳（mg）</t>
  </si>
  <si>
    <t>实测烟气一氧化碳量（mg）</t>
  </si>
  <si>
    <t>烟气水分
（mg）</t>
  </si>
  <si>
    <t>卷烟成品综合判定</t>
  </si>
  <si>
    <t>包装与巻制</t>
  </si>
  <si>
    <t>感官质量</t>
  </si>
  <si>
    <t>主流烟气</t>
  </si>
  <si>
    <t>综合得分</t>
  </si>
  <si>
    <t>包装标识缺陷及批否判定</t>
  </si>
  <si>
    <t>包装标识得分</t>
  </si>
  <si>
    <t>包装与巻制得分</t>
  </si>
  <si>
    <t>质量水平</t>
  </si>
  <si>
    <t>批否判定</t>
  </si>
  <si>
    <t>烟支物理特性</t>
  </si>
  <si>
    <t>烟支外观</t>
  </si>
  <si>
    <t>盒外观</t>
  </si>
  <si>
    <t>条外观</t>
  </si>
  <si>
    <t>箱外观</t>
  </si>
  <si>
    <t>得分</t>
  </si>
  <si>
    <t>霉变及异味检验</t>
  </si>
  <si>
    <t>价类分值</t>
  </si>
  <si>
    <t>质量评分判定</t>
  </si>
  <si>
    <t>焦油量允差（mg）</t>
  </si>
  <si>
    <t>分值</t>
  </si>
  <si>
    <t>焦油得分</t>
  </si>
  <si>
    <t>焦油量批否判定</t>
  </si>
  <si>
    <t>烟碱量允差（mg）</t>
  </si>
  <si>
    <t>烟碱得分</t>
  </si>
  <si>
    <t>CO量允差（mg）</t>
  </si>
  <si>
    <t>CO得分</t>
  </si>
  <si>
    <t>自动判定</t>
  </si>
  <si>
    <t>手工判定</t>
  </si>
  <si>
    <t>烟支质量扣分</t>
  </si>
  <si>
    <t>烟支圆周扣分</t>
  </si>
  <si>
    <t>总透气度扣分</t>
  </si>
  <si>
    <t>吸阻扣分</t>
  </si>
  <si>
    <t>硬度扣分</t>
  </si>
  <si>
    <t>长度扣分</t>
  </si>
  <si>
    <t>含水率扣分</t>
  </si>
  <si>
    <t>熄火扣分</t>
  </si>
  <si>
    <t>含末率扣分</t>
  </si>
  <si>
    <t>开花烟扣分</t>
  </si>
  <si>
    <t>烟支外观1扣分</t>
  </si>
  <si>
    <t>烟支外观2扣分</t>
  </si>
  <si>
    <t>烟支外观3扣分</t>
  </si>
  <si>
    <t>烟支外观4扣分</t>
  </si>
  <si>
    <t>烟支外观5扣分</t>
  </si>
  <si>
    <t>盒外观1扣分</t>
  </si>
  <si>
    <t>盒外观2扣分</t>
  </si>
  <si>
    <t>盒外观3扣分</t>
  </si>
  <si>
    <t>盒外观4扣分</t>
  </si>
  <si>
    <t>盒外观5扣分</t>
  </si>
  <si>
    <t>条外观1扣分</t>
  </si>
  <si>
    <t>条外观2扣分</t>
  </si>
  <si>
    <t>条外观3扣分</t>
  </si>
  <si>
    <t>条外观4扣分</t>
  </si>
  <si>
    <t>条外观5扣分</t>
  </si>
  <si>
    <t>箱外观1扣分</t>
  </si>
  <si>
    <t>箱外观2扣分</t>
  </si>
  <si>
    <t>箱外观3扣分</t>
  </si>
  <si>
    <t>箱外观4扣分</t>
  </si>
  <si>
    <t>箱外观5扣分</t>
  </si>
  <si>
    <t>缺陷代码</t>
  </si>
  <si>
    <t>扣分</t>
  </si>
  <si>
    <t>烟支</t>
  </si>
  <si>
    <t>Y01.A.1</t>
  </si>
  <si>
    <t>Y01.A.2</t>
  </si>
  <si>
    <t>Y01.A.3</t>
  </si>
  <si>
    <t>Y01.A.4</t>
  </si>
  <si>
    <t>Y01.A.5</t>
  </si>
  <si>
    <t>Y01.A.6</t>
  </si>
  <si>
    <t>Y01.B.2</t>
  </si>
  <si>
    <t>Y01.B.3</t>
  </si>
  <si>
    <t>Y01.C.1</t>
  </si>
  <si>
    <t>Y01.C.2</t>
  </si>
  <si>
    <t>Y01.C.3</t>
  </si>
  <si>
    <t>Y01.C.4</t>
  </si>
  <si>
    <t>Y01.C.5</t>
  </si>
  <si>
    <t>Y01.C.6</t>
  </si>
  <si>
    <t>A1</t>
  </si>
  <si>
    <t>ccyc</t>
  </si>
  <si>
    <t>卷烟纸</t>
  </si>
  <si>
    <t>Y02.A.1</t>
  </si>
  <si>
    <t>Y02.A.2</t>
  </si>
  <si>
    <t>Y02.A.3</t>
  </si>
  <si>
    <t>Y02.A.4</t>
  </si>
  <si>
    <t>Y02.A.5</t>
  </si>
  <si>
    <t>Y02.A.6</t>
  </si>
  <si>
    <t>Y02.A.7</t>
  </si>
  <si>
    <t>Y02.B.1</t>
  </si>
  <si>
    <t>Y02.B.2</t>
  </si>
  <si>
    <t>Y02.B.3</t>
  </si>
  <si>
    <t>Y02.B.4</t>
  </si>
  <si>
    <t>Y02.B.5</t>
  </si>
  <si>
    <t>Y02.B.6</t>
  </si>
  <si>
    <t>Y02.B.7</t>
  </si>
  <si>
    <t>Y02.C.1</t>
  </si>
  <si>
    <t>A10</t>
  </si>
  <si>
    <t>接装纸</t>
  </si>
  <si>
    <t>Y03.A.1</t>
  </si>
  <si>
    <t>Y03.A.2</t>
  </si>
  <si>
    <t>Y03.A.3</t>
  </si>
  <si>
    <t>Y03.A.4</t>
  </si>
  <si>
    <t>Y03.A.5</t>
  </si>
  <si>
    <t>Y03.A.6</t>
  </si>
  <si>
    <t>Y03.A.7</t>
  </si>
  <si>
    <t>Y03.A.8</t>
  </si>
  <si>
    <t>Y03.A.9</t>
  </si>
  <si>
    <t>Y03.A.10</t>
  </si>
  <si>
    <t>Y03.A.11</t>
  </si>
  <si>
    <t>Y03.A.12</t>
  </si>
  <si>
    <r>
      <rPr>
        <sz val="9"/>
        <rFont val="宋体"/>
        <charset val="134"/>
      </rPr>
      <t>Y03.B.</t>
    </r>
    <r>
      <rPr>
        <sz val="9"/>
        <rFont val="宋体"/>
        <charset val="134"/>
      </rPr>
      <t>1</t>
    </r>
  </si>
  <si>
    <r>
      <rPr>
        <sz val="9"/>
        <rFont val="宋体"/>
        <charset val="134"/>
      </rPr>
      <t>Y03.B.</t>
    </r>
    <r>
      <rPr>
        <sz val="9"/>
        <rFont val="宋体"/>
        <charset val="134"/>
      </rPr>
      <t>2</t>
    </r>
  </si>
  <si>
    <r>
      <rPr>
        <sz val="9"/>
        <rFont val="宋体"/>
        <charset val="134"/>
      </rPr>
      <t>Y03.B.</t>
    </r>
    <r>
      <rPr>
        <sz val="9"/>
        <rFont val="宋体"/>
        <charset val="134"/>
      </rPr>
      <t>3</t>
    </r>
  </si>
  <si>
    <r>
      <rPr>
        <sz val="9"/>
        <rFont val="宋体"/>
        <charset val="134"/>
      </rPr>
      <t>Y03.B.</t>
    </r>
    <r>
      <rPr>
        <sz val="9"/>
        <rFont val="宋体"/>
        <charset val="134"/>
      </rPr>
      <t>4</t>
    </r>
  </si>
  <si>
    <t>Y03.C.1</t>
  </si>
  <si>
    <t>Y03.C.2</t>
  </si>
  <si>
    <t>Y03.C.3</t>
  </si>
  <si>
    <t>Y03.C.4</t>
  </si>
  <si>
    <t>Y03.C.5</t>
  </si>
  <si>
    <t>Y03.C.6</t>
  </si>
  <si>
    <t>Y03.C.7</t>
  </si>
  <si>
    <t>A2</t>
  </si>
  <si>
    <t>滤嘴</t>
  </si>
  <si>
    <t>Y04.A.1</t>
  </si>
  <si>
    <t>Y04.A.2</t>
  </si>
  <si>
    <t>Y04.A.3</t>
  </si>
  <si>
    <t>Y04.B.1</t>
  </si>
  <si>
    <t>Y04.B.2</t>
  </si>
  <si>
    <t>Y04.B.3</t>
  </si>
  <si>
    <t>Y04.B.4</t>
  </si>
  <si>
    <t>Y04.C.1</t>
  </si>
  <si>
    <t>Y04.C.2</t>
  </si>
  <si>
    <t>A3</t>
  </si>
  <si>
    <t>烟支标识</t>
  </si>
  <si>
    <t>Y05.A.1</t>
  </si>
  <si>
    <t>Y05.A.2</t>
  </si>
  <si>
    <t>Y05.B.1</t>
  </si>
  <si>
    <t>Y05.B.2</t>
  </si>
  <si>
    <t>Y05.C.1</t>
  </si>
  <si>
    <t>Y05.C.2</t>
  </si>
  <si>
    <t>Y05.C.3</t>
  </si>
  <si>
    <t>Y05.C.4</t>
  </si>
  <si>
    <t>A4</t>
  </si>
  <si>
    <t>小盒</t>
  </si>
  <si>
    <t>H01.A.1</t>
  </si>
  <si>
    <t>H01.A.2</t>
  </si>
  <si>
    <t>H01.A.3</t>
  </si>
  <si>
    <t>H01.A.4</t>
  </si>
  <si>
    <t>H01.A.5</t>
  </si>
  <si>
    <t>H01.A.6</t>
  </si>
  <si>
    <t>H01.A.7</t>
  </si>
  <si>
    <t>H01.A.8</t>
  </si>
  <si>
    <t>H01.A.9</t>
  </si>
  <si>
    <t>H01.A.10</t>
  </si>
  <si>
    <t>H01.B.1</t>
  </si>
  <si>
    <t>H01.B.2</t>
  </si>
  <si>
    <t>H01.B.3</t>
  </si>
  <si>
    <t>H01.B.4</t>
  </si>
  <si>
    <t>H01.B.5</t>
  </si>
  <si>
    <t>H01.B.6</t>
  </si>
  <si>
    <t>H01.B.7</t>
  </si>
  <si>
    <t>H01.B.8</t>
  </si>
  <si>
    <t>H01.C.1</t>
  </si>
  <si>
    <t>H01.C.2</t>
  </si>
  <si>
    <t>H01.C.3</t>
  </si>
  <si>
    <t>H01.C.4</t>
  </si>
  <si>
    <t>H01.C.5</t>
  </si>
  <si>
    <t>H01.C.6</t>
  </si>
  <si>
    <t>H01.C.7</t>
  </si>
  <si>
    <t>H01.C.8</t>
  </si>
  <si>
    <t>H01.C.9</t>
  </si>
  <si>
    <t>A5</t>
  </si>
  <si>
    <t>小盒损坏</t>
  </si>
  <si>
    <t>H02.A.1</t>
  </si>
  <si>
    <t>H02.B.1</t>
  </si>
  <si>
    <t>H02.B.2</t>
  </si>
  <si>
    <t>H02.C.1</t>
  </si>
  <si>
    <t>H02.C.2</t>
  </si>
  <si>
    <t>H02.C.3</t>
  </si>
  <si>
    <t>A6</t>
  </si>
  <si>
    <t>小盒透明纸</t>
  </si>
  <si>
    <t>H03.A.1</t>
  </si>
  <si>
    <t>H03.A.2</t>
  </si>
  <si>
    <t>H03.A.3</t>
  </si>
  <si>
    <t>H03.A.4</t>
  </si>
  <si>
    <t>H03.B.1</t>
  </si>
  <si>
    <t>H03.B.2</t>
  </si>
  <si>
    <t>H03.B.3</t>
  </si>
  <si>
    <t>H03.B.4</t>
  </si>
  <si>
    <t>H03.B.5</t>
  </si>
  <si>
    <t>H03.C.1</t>
  </si>
  <si>
    <t>H03.C.2</t>
  </si>
  <si>
    <t>H03.C.3</t>
  </si>
  <si>
    <t>A7</t>
  </si>
  <si>
    <t>小盒拉带</t>
  </si>
  <si>
    <t>H04.A.1</t>
  </si>
  <si>
    <t>H04.A.2</t>
  </si>
  <si>
    <t>H04.A.3</t>
  </si>
  <si>
    <t>H04.A.4</t>
  </si>
  <si>
    <t>H04.A.5</t>
  </si>
  <si>
    <t>H04.B.1</t>
  </si>
  <si>
    <t>H04.C.1</t>
  </si>
  <si>
    <t>H04.C.2</t>
  </si>
  <si>
    <t>H04.C.3</t>
  </si>
  <si>
    <r>
      <rPr>
        <sz val="9"/>
        <rFont val="宋体"/>
        <charset val="134"/>
      </rPr>
      <t>H04.C.</t>
    </r>
    <r>
      <rPr>
        <sz val="9"/>
        <rFont val="宋体"/>
        <charset val="134"/>
      </rPr>
      <t>6</t>
    </r>
  </si>
  <si>
    <t>A8</t>
  </si>
  <si>
    <t>封签</t>
  </si>
  <si>
    <t>H05.A.1</t>
  </si>
  <si>
    <t>H05.A.2</t>
  </si>
  <si>
    <t>H05.A.3</t>
  </si>
  <si>
    <t>H05.B.1</t>
  </si>
  <si>
    <t>H05.B.2</t>
  </si>
  <si>
    <t>H05.B.3</t>
  </si>
  <si>
    <t>H05.C.1</t>
  </si>
  <si>
    <t>H05.C.2</t>
  </si>
  <si>
    <t>H05.C.3</t>
  </si>
  <si>
    <t>A9</t>
  </si>
  <si>
    <t>盒打开后</t>
  </si>
  <si>
    <t>H06.A.1</t>
  </si>
  <si>
    <t>H06.A.2</t>
  </si>
  <si>
    <t>H06.A.3</t>
  </si>
  <si>
    <t>H06.A.4</t>
  </si>
  <si>
    <t>H06.A.5</t>
  </si>
  <si>
    <t>H06.A.6</t>
  </si>
  <si>
    <t>H06.A.7</t>
  </si>
  <si>
    <t>H06.A.8</t>
  </si>
  <si>
    <t>H06.A.9</t>
  </si>
  <si>
    <t>H06.B.1</t>
  </si>
  <si>
    <t>H06.B.2</t>
  </si>
  <si>
    <t>H06.B.3</t>
  </si>
  <si>
    <t>H06.B.4</t>
  </si>
  <si>
    <t>H06.B.5</t>
  </si>
  <si>
    <t>H06.C.1</t>
  </si>
  <si>
    <t>H06.C.2</t>
  </si>
  <si>
    <t>B1</t>
  </si>
  <si>
    <t>框架纸</t>
  </si>
  <si>
    <t>H07.A.1</t>
  </si>
  <si>
    <t>H07.A.2</t>
  </si>
  <si>
    <t>H07.A.3</t>
  </si>
  <si>
    <t>H07.A.4</t>
  </si>
  <si>
    <t>H07.A.5</t>
  </si>
  <si>
    <t>H07.B.1</t>
  </si>
  <si>
    <t>H07.B.2</t>
  </si>
  <si>
    <t>H07.C.1</t>
  </si>
  <si>
    <t>H07.C.2</t>
  </si>
  <si>
    <t>H07.C.3</t>
  </si>
  <si>
    <t>B10</t>
  </si>
  <si>
    <t>内衬纸</t>
  </si>
  <si>
    <t>H08.A.1</t>
  </si>
  <si>
    <t>H08.A.2</t>
  </si>
  <si>
    <t>H08.A.3</t>
  </si>
  <si>
    <t>H08.A.4</t>
  </si>
  <si>
    <t>H08.A.5</t>
  </si>
  <si>
    <r>
      <rPr>
        <sz val="9"/>
        <rFont val="宋体"/>
        <charset val="134"/>
      </rPr>
      <t>H08.B.</t>
    </r>
    <r>
      <rPr>
        <sz val="9"/>
        <rFont val="宋体"/>
        <charset val="134"/>
      </rPr>
      <t>1</t>
    </r>
  </si>
  <si>
    <r>
      <rPr>
        <sz val="9"/>
        <rFont val="宋体"/>
        <charset val="134"/>
      </rPr>
      <t>H08.B.</t>
    </r>
    <r>
      <rPr>
        <sz val="9"/>
        <rFont val="宋体"/>
        <charset val="134"/>
      </rPr>
      <t>2</t>
    </r>
  </si>
  <si>
    <r>
      <rPr>
        <sz val="9"/>
        <rFont val="宋体"/>
        <charset val="134"/>
      </rPr>
      <t>H08.B.</t>
    </r>
    <r>
      <rPr>
        <sz val="9"/>
        <rFont val="宋体"/>
        <charset val="134"/>
      </rPr>
      <t>3</t>
    </r>
  </si>
  <si>
    <r>
      <rPr>
        <sz val="9"/>
        <rFont val="宋体"/>
        <charset val="134"/>
      </rPr>
      <t>H08.B.</t>
    </r>
    <r>
      <rPr>
        <sz val="9"/>
        <rFont val="宋体"/>
        <charset val="134"/>
      </rPr>
      <t>4</t>
    </r>
  </si>
  <si>
    <t>H08.C.1</t>
  </si>
  <si>
    <t>H08.C.2</t>
  </si>
  <si>
    <t>H08.C.3</t>
  </si>
  <si>
    <t>H08.C.4</t>
  </si>
  <si>
    <t>H08.C.5</t>
  </si>
  <si>
    <t>H08.C.6</t>
  </si>
  <si>
    <t>B2</t>
  </si>
  <si>
    <t>条盒</t>
  </si>
  <si>
    <t>T01.A.1</t>
  </si>
  <si>
    <t>T01.A.2</t>
  </si>
  <si>
    <t>T01.A.3</t>
  </si>
  <si>
    <t>T01.A.4</t>
  </si>
  <si>
    <t>T01.A.6</t>
  </si>
  <si>
    <t>T01.A.7</t>
  </si>
  <si>
    <t>T01.B.1</t>
  </si>
  <si>
    <t>T01.C.1</t>
  </si>
  <si>
    <t>T01.C.2</t>
  </si>
  <si>
    <t>T01.C.3</t>
  </si>
  <si>
    <t>B3</t>
  </si>
  <si>
    <t>条盒损坏</t>
  </si>
  <si>
    <t>T02.A.1</t>
  </si>
  <si>
    <t>T02.A.2</t>
  </si>
  <si>
    <t>T02.B.1</t>
  </si>
  <si>
    <t>T02.B.2</t>
  </si>
  <si>
    <t>T02.B.3</t>
  </si>
  <si>
    <t>T02.C.1</t>
  </si>
  <si>
    <t>T02.C.2</t>
  </si>
  <si>
    <t>B4</t>
  </si>
  <si>
    <t>条盒透明纸</t>
  </si>
  <si>
    <t>T03.A.1</t>
  </si>
  <si>
    <t>T03.A.2</t>
  </si>
  <si>
    <t>T03.A.3</t>
  </si>
  <si>
    <t>T03.A.4</t>
  </si>
  <si>
    <t>T03.A.5</t>
  </si>
  <si>
    <t>T03.A.6</t>
  </si>
  <si>
    <t>T03.B.1</t>
  </si>
  <si>
    <t>T03.B.2</t>
  </si>
  <si>
    <t>T03.B.3</t>
  </si>
  <si>
    <r>
      <rPr>
        <sz val="9"/>
        <rFont val="宋体"/>
        <charset val="134"/>
      </rPr>
      <t>T03.B.4</t>
    </r>
    <r>
      <rPr>
        <sz val="9"/>
        <rFont val="宋体"/>
        <charset val="134"/>
      </rPr>
      <t>.1</t>
    </r>
  </si>
  <si>
    <r>
      <rPr>
        <sz val="9"/>
        <rFont val="宋体"/>
        <charset val="134"/>
      </rPr>
      <t>T03.B.4</t>
    </r>
    <r>
      <rPr>
        <sz val="9"/>
        <rFont val="宋体"/>
        <charset val="134"/>
      </rPr>
      <t>.2</t>
    </r>
  </si>
  <si>
    <t>T03.B.5</t>
  </si>
  <si>
    <t>T03.B.6</t>
  </si>
  <si>
    <t>T03.C.1</t>
  </si>
  <si>
    <t>T03.C.2</t>
  </si>
  <si>
    <t>T03.C.3</t>
  </si>
  <si>
    <t>B5</t>
  </si>
  <si>
    <t>条盒拉带</t>
  </si>
  <si>
    <t>T04.A.1</t>
  </si>
  <si>
    <t>T04.A.2</t>
  </si>
  <si>
    <t>T04.A.3</t>
  </si>
  <si>
    <t>T04.A.4</t>
  </si>
  <si>
    <t>T04.B.1</t>
  </si>
  <si>
    <t>T04.C.1</t>
  </si>
  <si>
    <t>T04.C.2</t>
  </si>
  <si>
    <t>B6</t>
  </si>
  <si>
    <t>条打开后</t>
  </si>
  <si>
    <t>T05.A.1</t>
  </si>
  <si>
    <t>T05.A.2</t>
  </si>
  <si>
    <t>T05.A.3</t>
  </si>
  <si>
    <t>T05.A.4</t>
  </si>
  <si>
    <t>T05.B.1</t>
  </si>
  <si>
    <t>T05.B.2</t>
  </si>
  <si>
    <t>T05.C.1</t>
  </si>
  <si>
    <t>T05.C.2</t>
  </si>
  <si>
    <t>T05.C.3</t>
  </si>
  <si>
    <t>B7</t>
  </si>
  <si>
    <t>箱体</t>
  </si>
  <si>
    <t>X01.A.1</t>
  </si>
  <si>
    <t>X01.A.2</t>
  </si>
  <si>
    <t>X01.A.3</t>
  </si>
  <si>
    <t>X01.A.4</t>
  </si>
  <si>
    <t>X01.B.1</t>
  </si>
  <si>
    <t>X01.C.1</t>
  </si>
  <si>
    <t>X01.C.2</t>
  </si>
  <si>
    <t>B8</t>
  </si>
  <si>
    <t>箱封条</t>
  </si>
  <si>
    <t>X02.A.1</t>
  </si>
  <si>
    <t>X02.B.1</t>
  </si>
  <si>
    <t>X02.B.2</t>
  </si>
  <si>
    <t>X02.B.3</t>
  </si>
  <si>
    <t>X02.B.4</t>
  </si>
  <si>
    <t>X02.C.1</t>
  </si>
  <si>
    <t>B9</t>
  </si>
  <si>
    <t>箱装打开后</t>
  </si>
  <si>
    <t>X03.A.1</t>
  </si>
  <si>
    <t>X03.A.2</t>
  </si>
  <si>
    <t>X03.A.3</t>
  </si>
  <si>
    <t>X03.B.1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</si>
</sst>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_ "/>
    <numFmt numFmtId="178" formatCode="0_ "/>
    <numFmt numFmtId="179" formatCode="yyyy&quot;年&quot;m&quot;月&quot;;@"/>
  </numFmts>
  <fonts count="33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b/>
      <sz val="17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5"/>
      <color indexed="56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b/>
      <sz val="9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</borders>
  <cellStyleXfs count="49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3" fillId="3" borderId="50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2" fillId="12" borderId="46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3" fillId="0" borderId="45" applyNumberFormat="0" applyFill="0" applyAlignment="0" applyProtection="0">
      <alignment vertical="center"/>
    </xf>
    <xf numFmtId="0" fontId="27" fillId="0" borderId="5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0" borderId="4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10" borderId="48" applyNumberFormat="0" applyAlignment="0" applyProtection="0">
      <alignment vertical="center"/>
    </xf>
    <xf numFmtId="0" fontId="26" fillId="10" borderId="50" applyNumberFormat="0" applyAlignment="0" applyProtection="0">
      <alignment vertical="center"/>
    </xf>
    <xf numFmtId="0" fontId="25" fillId="23" borderId="52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0" borderId="47" applyNumberFormat="0" applyFill="0" applyAlignment="0" applyProtection="0">
      <alignment vertical="center"/>
    </xf>
    <xf numFmtId="0" fontId="24" fillId="0" borderId="51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223">
    <xf numFmtId="0" fontId="0" fillId="0" borderId="0" xfId="0"/>
    <xf numFmtId="0" fontId="0" fillId="0" borderId="0" xfId="0" applyBorder="1"/>
    <xf numFmtId="0" fontId="1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left"/>
    </xf>
    <xf numFmtId="0" fontId="2" fillId="0" borderId="6" xfId="0" applyFont="1" applyBorder="1"/>
    <xf numFmtId="0" fontId="2" fillId="4" borderId="4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/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/>
    <xf numFmtId="0" fontId="3" fillId="0" borderId="0" xfId="0" applyFont="1"/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/>
    </xf>
    <xf numFmtId="0" fontId="2" fillId="7" borderId="23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center"/>
    </xf>
    <xf numFmtId="0" fontId="2" fillId="7" borderId="17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/>
    </xf>
    <xf numFmtId="0" fontId="2" fillId="7" borderId="19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/>
    </xf>
    <xf numFmtId="0" fontId="2" fillId="7" borderId="1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/>
    </xf>
    <xf numFmtId="0" fontId="2" fillId="7" borderId="21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/>
    </xf>
    <xf numFmtId="0" fontId="2" fillId="8" borderId="23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/>
    </xf>
    <xf numFmtId="0" fontId="2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/>
    </xf>
    <xf numFmtId="0" fontId="2" fillId="8" borderId="19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/>
    </xf>
    <xf numFmtId="0" fontId="2" fillId="8" borderId="1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/>
    </xf>
    <xf numFmtId="0" fontId="2" fillId="8" borderId="21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/>
    </xf>
    <xf numFmtId="0" fontId="2" fillId="9" borderId="23" xfId="0" applyFont="1" applyFill="1" applyBorder="1" applyAlignment="1">
      <alignment horizontal="center" vertical="center"/>
    </xf>
    <xf numFmtId="0" fontId="1" fillId="9" borderId="24" xfId="0" applyFont="1" applyFill="1" applyBorder="1" applyAlignment="1">
      <alignment horizontal="center"/>
    </xf>
    <xf numFmtId="0" fontId="2" fillId="9" borderId="17" xfId="0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/>
    </xf>
    <xf numFmtId="0" fontId="2" fillId="9" borderId="25" xfId="0" applyFont="1" applyFill="1" applyBorder="1" applyAlignment="1">
      <alignment horizontal="center" vertical="center"/>
    </xf>
    <xf numFmtId="0" fontId="1" fillId="9" borderId="26" xfId="0" applyFont="1" applyFill="1" applyBorder="1" applyAlignment="1">
      <alignment horizontal="center"/>
    </xf>
    <xf numFmtId="0" fontId="2" fillId="9" borderId="15" xfId="0" applyFont="1" applyFill="1" applyBorder="1" applyAlignment="1">
      <alignment horizontal="center" vertical="center"/>
    </xf>
    <xf numFmtId="0" fontId="1" fillId="9" borderId="16" xfId="0" applyFont="1" applyFill="1" applyBorder="1" applyAlignment="1">
      <alignment horizontal="center"/>
    </xf>
    <xf numFmtId="0" fontId="2" fillId="9" borderId="19" xfId="0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/>
    </xf>
    <xf numFmtId="0" fontId="2" fillId="9" borderId="27" xfId="0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10" borderId="0" xfId="0" applyFill="1" applyProtection="1">
      <protection locked="0"/>
    </xf>
    <xf numFmtId="0" fontId="2" fillId="10" borderId="0" xfId="0" applyFont="1" applyFill="1" applyAlignment="1" applyProtection="1">
      <alignment horizontal="center"/>
      <protection locked="0"/>
    </xf>
    <xf numFmtId="0" fontId="4" fillId="10" borderId="0" xfId="0" applyNumberFormat="1" applyFont="1" applyFill="1" applyBorder="1" applyAlignment="1" applyProtection="1">
      <alignment vertical="center"/>
      <protection locked="0"/>
    </xf>
    <xf numFmtId="0" fontId="4" fillId="10" borderId="29" xfId="0" applyNumberFormat="1" applyFont="1" applyFill="1" applyBorder="1" applyAlignment="1" applyProtection="1">
      <alignment vertical="center"/>
      <protection locked="0"/>
    </xf>
    <xf numFmtId="0" fontId="5" fillId="11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11" borderId="30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17" xfId="0" applyNumberFormat="1" applyFont="1" applyFill="1" applyBorder="1" applyAlignment="1" applyProtection="1">
      <alignment horizontal="center" vertical="center"/>
      <protection hidden="1"/>
    </xf>
    <xf numFmtId="0" fontId="6" fillId="11" borderId="6" xfId="0" applyNumberFormat="1" applyFont="1" applyFill="1" applyBorder="1" applyAlignment="1" applyProtection="1">
      <alignment horizontal="center" vertical="center"/>
      <protection hidden="1"/>
    </xf>
    <xf numFmtId="14" fontId="6" fillId="11" borderId="6" xfId="0" applyNumberFormat="1" applyFont="1" applyFill="1" applyBorder="1" applyAlignment="1" applyProtection="1">
      <alignment horizontal="center" vertical="center"/>
      <protection hidden="1"/>
    </xf>
    <xf numFmtId="0" fontId="5" fillId="11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11" borderId="31" xfId="0" applyNumberFormat="1" applyFont="1" applyFill="1" applyBorder="1" applyAlignment="1" applyProtection="1">
      <alignment horizontal="center" vertical="center" wrapText="1"/>
      <protection locked="0"/>
    </xf>
    <xf numFmtId="0" fontId="5" fillId="11" borderId="32" xfId="0" applyNumberFormat="1" applyFont="1" applyFill="1" applyBorder="1" applyAlignment="1" applyProtection="1">
      <alignment horizontal="center" vertical="center" wrapText="1"/>
      <protection locked="0"/>
    </xf>
    <xf numFmtId="0" fontId="5" fillId="11" borderId="33" xfId="0" applyNumberFormat="1" applyFont="1" applyFill="1" applyBorder="1" applyAlignment="1" applyProtection="1">
      <alignment horizontal="center" vertical="center" wrapText="1"/>
      <protection locked="0"/>
    </xf>
    <xf numFmtId="0" fontId="5" fillId="11" borderId="34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18" xfId="0" applyNumberFormat="1" applyFont="1" applyFill="1" applyBorder="1" applyAlignment="1" applyProtection="1">
      <alignment horizontal="center" vertical="center" wrapText="1"/>
      <protection locked="0"/>
    </xf>
    <xf numFmtId="0" fontId="6" fillId="10" borderId="3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8" xfId="0" applyNumberFormat="1" applyFont="1" applyFill="1" applyBorder="1" applyAlignment="1" applyProtection="1">
      <alignment horizontal="center" vertical="center" wrapText="1"/>
      <protection locked="0"/>
    </xf>
    <xf numFmtId="14" fontId="6" fillId="11" borderId="18" xfId="0" applyNumberFormat="1" applyFont="1" applyFill="1" applyBorder="1" applyAlignment="1" applyProtection="1">
      <alignment horizontal="center" vertical="center"/>
      <protection hidden="1"/>
    </xf>
    <xf numFmtId="177" fontId="6" fillId="11" borderId="6" xfId="0" applyNumberFormat="1" applyFont="1" applyFill="1" applyBorder="1" applyAlignment="1" applyProtection="1">
      <alignment horizontal="center" vertical="center"/>
      <protection hidden="1"/>
    </xf>
    <xf numFmtId="0" fontId="6" fillId="11" borderId="18" xfId="0" applyNumberFormat="1" applyFont="1" applyFill="1" applyBorder="1" applyAlignment="1" applyProtection="1">
      <alignment horizontal="center" vertical="center"/>
      <protection hidden="1"/>
    </xf>
    <xf numFmtId="0" fontId="6" fillId="11" borderId="36" xfId="0" applyNumberFormat="1" applyFont="1" applyFill="1" applyBorder="1" applyAlignment="1" applyProtection="1">
      <alignment horizontal="center" vertical="center"/>
      <protection hidden="1"/>
    </xf>
    <xf numFmtId="0" fontId="6" fillId="2" borderId="18" xfId="0" applyNumberFormat="1" applyFont="1" applyFill="1" applyBorder="1" applyAlignment="1" applyProtection="1">
      <alignment horizontal="center" vertical="center"/>
      <protection locked="0"/>
    </xf>
    <xf numFmtId="177" fontId="6" fillId="10" borderId="35" xfId="0" applyNumberFormat="1" applyFont="1" applyFill="1" applyBorder="1" applyAlignment="1" applyProtection="1">
      <alignment horizontal="center" vertical="center"/>
      <protection hidden="1"/>
    </xf>
    <xf numFmtId="0" fontId="6" fillId="10" borderId="6" xfId="0" applyNumberFormat="1" applyFont="1" applyFill="1" applyBorder="1" applyAlignment="1" applyProtection="1">
      <alignment horizontal="center" vertical="center" wrapText="1"/>
      <protection locked="0"/>
    </xf>
    <xf numFmtId="177" fontId="6" fillId="10" borderId="6" xfId="0" applyNumberFormat="1" applyFont="1" applyFill="1" applyBorder="1" applyAlignment="1" applyProtection="1">
      <alignment horizontal="center" vertical="center"/>
      <protection hidden="1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/>
      <protection hidden="1"/>
    </xf>
    <xf numFmtId="0" fontId="2" fillId="10" borderId="18" xfId="0" applyFont="1" applyFill="1" applyBorder="1" applyAlignment="1" applyProtection="1">
      <alignment horizontal="center" vertical="center"/>
      <protection locked="0"/>
    </xf>
    <xf numFmtId="0" fontId="6" fillId="11" borderId="37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6" xfId="0" applyNumberFormat="1" applyFont="1" applyFill="1" applyBorder="1" applyAlignment="1" applyProtection="1">
      <alignment horizontal="center" vertical="center"/>
      <protection locked="0"/>
    </xf>
    <xf numFmtId="0" fontId="7" fillId="11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38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18" xfId="0" applyFont="1" applyFill="1" applyBorder="1" applyAlignment="1" applyProtection="1">
      <alignment horizontal="center"/>
      <protection hidden="1"/>
    </xf>
    <xf numFmtId="177" fontId="6" fillId="11" borderId="17" xfId="0" applyNumberFormat="1" applyFont="1" applyFill="1" applyBorder="1" applyAlignment="1" applyProtection="1">
      <alignment horizontal="center" vertical="center"/>
      <protection hidden="1"/>
    </xf>
    <xf numFmtId="177" fontId="6" fillId="11" borderId="35" xfId="0" applyNumberFormat="1" applyFont="1" applyFill="1" applyBorder="1" applyAlignment="1" applyProtection="1">
      <alignment horizontal="center" vertical="center"/>
      <protection hidden="1"/>
    </xf>
    <xf numFmtId="176" fontId="6" fillId="11" borderId="6" xfId="0" applyNumberFormat="1" applyFont="1" applyFill="1" applyBorder="1" applyAlignment="1" applyProtection="1">
      <alignment horizontal="center" vertical="center"/>
      <protection hidden="1"/>
    </xf>
    <xf numFmtId="0" fontId="6" fillId="11" borderId="18" xfId="0" applyNumberFormat="1" applyFont="1" applyFill="1" applyBorder="1" applyAlignment="1" applyProtection="1">
      <alignment horizontal="center" vertical="center"/>
      <protection locked="0"/>
    </xf>
    <xf numFmtId="0" fontId="7" fillId="11" borderId="6" xfId="0" applyNumberFormat="1" applyFont="1" applyFill="1" applyBorder="1" applyAlignment="1" applyProtection="1">
      <alignment horizontal="center" vertical="center" wrapText="1"/>
      <protection locked="0"/>
    </xf>
    <xf numFmtId="176" fontId="6" fillId="11" borderId="18" xfId="0" applyNumberFormat="1" applyFont="1" applyFill="1" applyBorder="1" applyAlignment="1" applyProtection="1">
      <alignment horizontal="center" vertical="center"/>
      <protection hidden="1"/>
    </xf>
    <xf numFmtId="176" fontId="6" fillId="11" borderId="17" xfId="0" applyNumberFormat="1" applyFont="1" applyFill="1" applyBorder="1" applyAlignment="1" applyProtection="1">
      <alignment horizontal="center" vertical="center"/>
      <protection hidden="1"/>
    </xf>
    <xf numFmtId="0" fontId="6" fillId="11" borderId="39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40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40" xfId="0" applyNumberFormat="1" applyFont="1" applyFill="1" applyBorder="1" applyAlignment="1" applyProtection="1">
      <alignment horizontal="center" vertical="center"/>
      <protection hidden="1"/>
    </xf>
    <xf numFmtId="0" fontId="6" fillId="11" borderId="19" xfId="0" applyNumberFormat="1" applyFont="1" applyFill="1" applyBorder="1" applyAlignment="1" applyProtection="1">
      <alignment horizontal="center" vertical="center"/>
      <protection hidden="1"/>
    </xf>
    <xf numFmtId="0" fontId="6" fillId="11" borderId="41" xfId="0" applyNumberFormat="1" applyFont="1" applyFill="1" applyBorder="1" applyAlignment="1" applyProtection="1">
      <alignment horizontal="center" vertical="center"/>
      <protection hidden="1"/>
    </xf>
    <xf numFmtId="14" fontId="6" fillId="11" borderId="41" xfId="0" applyNumberFormat="1" applyFont="1" applyFill="1" applyBorder="1" applyAlignment="1" applyProtection="1">
      <alignment horizontal="center" vertical="center"/>
      <protection hidden="1"/>
    </xf>
    <xf numFmtId="14" fontId="6" fillId="11" borderId="20" xfId="0" applyNumberFormat="1" applyFont="1" applyFill="1" applyBorder="1" applyAlignment="1" applyProtection="1">
      <alignment horizontal="center" vertical="center"/>
      <protection hidden="1"/>
    </xf>
    <xf numFmtId="177" fontId="6" fillId="11" borderId="41" xfId="0" applyNumberFormat="1" applyFont="1" applyFill="1" applyBorder="1" applyAlignment="1" applyProtection="1">
      <alignment horizontal="center" vertical="center"/>
      <protection hidden="1"/>
    </xf>
    <xf numFmtId="0" fontId="6" fillId="11" borderId="20" xfId="0" applyNumberFormat="1" applyFont="1" applyFill="1" applyBorder="1" applyAlignment="1" applyProtection="1">
      <alignment horizontal="center" vertical="center"/>
      <protection hidden="1"/>
    </xf>
    <xf numFmtId="0" fontId="6" fillId="2" borderId="20" xfId="0" applyNumberFormat="1" applyFont="1" applyFill="1" applyBorder="1" applyAlignment="1" applyProtection="1">
      <alignment horizontal="center" vertical="center"/>
      <protection locked="0"/>
    </xf>
    <xf numFmtId="177" fontId="6" fillId="10" borderId="42" xfId="0" applyNumberFormat="1" applyFont="1" applyFill="1" applyBorder="1" applyAlignment="1" applyProtection="1">
      <alignment horizontal="center" vertical="center"/>
      <protection hidden="1"/>
    </xf>
    <xf numFmtId="177" fontId="6" fillId="10" borderId="41" xfId="0" applyNumberFormat="1" applyFont="1" applyFill="1" applyBorder="1" applyAlignment="1" applyProtection="1">
      <alignment horizontal="center" vertical="center"/>
      <protection hidden="1"/>
    </xf>
    <xf numFmtId="0" fontId="2" fillId="10" borderId="41" xfId="0" applyFont="1" applyFill="1" applyBorder="1" applyAlignment="1" applyProtection="1">
      <alignment horizontal="center"/>
      <protection hidden="1"/>
    </xf>
    <xf numFmtId="0" fontId="2" fillId="10" borderId="20" xfId="0" applyFont="1" applyFill="1" applyBorder="1" applyAlignment="1" applyProtection="1">
      <alignment horizontal="center"/>
      <protection hidden="1"/>
    </xf>
    <xf numFmtId="177" fontId="6" fillId="11" borderId="19" xfId="0" applyNumberFormat="1" applyFont="1" applyFill="1" applyBorder="1" applyAlignment="1" applyProtection="1">
      <alignment horizontal="center" vertical="center"/>
      <protection hidden="1"/>
    </xf>
    <xf numFmtId="176" fontId="6" fillId="11" borderId="41" xfId="0" applyNumberFormat="1" applyFont="1" applyFill="1" applyBorder="1" applyAlignment="1" applyProtection="1">
      <alignment horizontal="center" vertical="center"/>
      <protection hidden="1"/>
    </xf>
    <xf numFmtId="176" fontId="6" fillId="11" borderId="20" xfId="0" applyNumberFormat="1" applyFont="1" applyFill="1" applyBorder="1" applyAlignment="1" applyProtection="1">
      <alignment horizontal="center" vertical="center"/>
      <protection hidden="1"/>
    </xf>
    <xf numFmtId="176" fontId="6" fillId="11" borderId="19" xfId="0" applyNumberFormat="1" applyFont="1" applyFill="1" applyBorder="1" applyAlignment="1" applyProtection="1">
      <alignment horizontal="center" vertical="center"/>
      <protection hidden="1"/>
    </xf>
    <xf numFmtId="0" fontId="6" fillId="11" borderId="43" xfId="0" applyNumberFormat="1" applyFont="1" applyFill="1" applyBorder="1" applyAlignment="1" applyProtection="1">
      <alignment horizontal="center" vertical="center"/>
      <protection hidden="1"/>
    </xf>
    <xf numFmtId="0" fontId="4" fillId="10" borderId="0" xfId="0" applyNumberFormat="1" applyFont="1" applyFill="1" applyBorder="1" applyAlignment="1" applyProtection="1">
      <alignment horizontal="left" vertical="center"/>
      <protection locked="0"/>
    </xf>
    <xf numFmtId="0" fontId="4" fillId="10" borderId="29" xfId="0" applyNumberFormat="1" applyFont="1" applyFill="1" applyBorder="1" applyAlignment="1" applyProtection="1">
      <alignment horizontal="left" vertical="center"/>
      <protection locked="0"/>
    </xf>
    <xf numFmtId="179" fontId="6" fillId="11" borderId="6" xfId="0" applyNumberFormat="1" applyFont="1" applyFill="1" applyBorder="1" applyAlignment="1" applyProtection="1">
      <alignment horizontal="center" vertical="center"/>
      <protection hidden="1"/>
    </xf>
    <xf numFmtId="0" fontId="5" fillId="11" borderId="31" xfId="0" applyNumberFormat="1" applyFont="1" applyFill="1" applyBorder="1" applyAlignment="1" applyProtection="1">
      <alignment horizontal="center" vertical="center"/>
      <protection locked="0"/>
    </xf>
    <xf numFmtId="0" fontId="5" fillId="11" borderId="32" xfId="0" applyNumberFormat="1" applyFont="1" applyFill="1" applyBorder="1" applyAlignment="1" applyProtection="1">
      <alignment horizontal="center" vertical="center"/>
      <protection locked="0"/>
    </xf>
    <xf numFmtId="0" fontId="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11" borderId="17" xfId="0" applyNumberFormat="1" applyFont="1" applyFill="1" applyBorder="1" applyAlignment="1" applyProtection="1">
      <alignment horizontal="center" vertical="center"/>
      <protection locked="0"/>
    </xf>
    <xf numFmtId="176" fontId="6" fillId="11" borderId="35" xfId="0" applyNumberFormat="1" applyFont="1" applyFill="1" applyBorder="1" applyAlignment="1" applyProtection="1">
      <alignment horizontal="center" vertical="center"/>
      <protection locked="0"/>
    </xf>
    <xf numFmtId="0" fontId="6" fillId="11" borderId="35" xfId="0" applyNumberFormat="1" applyFont="1" applyFill="1" applyBorder="1" applyAlignment="1" applyProtection="1">
      <alignment horizontal="center" vertical="center"/>
      <protection locked="0"/>
    </xf>
    <xf numFmtId="176" fontId="6" fillId="11" borderId="6" xfId="0" applyNumberFormat="1" applyFont="1" applyFill="1" applyBorder="1" applyAlignment="1" applyProtection="1">
      <alignment horizontal="center" vertical="center"/>
      <protection locked="0"/>
    </xf>
    <xf numFmtId="0" fontId="5" fillId="11" borderId="33" xfId="0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0" applyNumberFormat="1" applyFont="1" applyFill="1" applyBorder="1" applyAlignment="1" applyProtection="1">
      <alignment horizontal="center" vertical="center" wrapText="1"/>
      <protection locked="0"/>
    </xf>
    <xf numFmtId="176" fontId="6" fillId="11" borderId="18" xfId="0" applyNumberFormat="1" applyFont="1" applyFill="1" applyBorder="1" applyAlignment="1" applyProtection="1">
      <alignment horizontal="center" vertical="center"/>
      <protection locked="0"/>
    </xf>
    <xf numFmtId="177" fontId="6" fillId="11" borderId="6" xfId="0" applyNumberFormat="1" applyFont="1" applyFill="1" applyBorder="1" applyAlignment="1" applyProtection="1">
      <alignment horizontal="center" vertical="center"/>
      <protection locked="0"/>
    </xf>
    <xf numFmtId="179" fontId="6" fillId="11" borderId="41" xfId="0" applyNumberFormat="1" applyFont="1" applyFill="1" applyBorder="1" applyAlignment="1" applyProtection="1">
      <alignment horizontal="center" vertical="center"/>
      <protection hidden="1"/>
    </xf>
    <xf numFmtId="0" fontId="6" fillId="11" borderId="19" xfId="0" applyNumberFormat="1" applyFont="1" applyFill="1" applyBorder="1" applyAlignment="1" applyProtection="1">
      <alignment horizontal="center" vertical="center"/>
      <protection locked="0"/>
    </xf>
    <xf numFmtId="0" fontId="6" fillId="11" borderId="41" xfId="0" applyNumberFormat="1" applyFont="1" applyFill="1" applyBorder="1" applyAlignment="1" applyProtection="1">
      <alignment horizontal="center" vertical="center"/>
      <protection locked="0"/>
    </xf>
    <xf numFmtId="176" fontId="6" fillId="11" borderId="42" xfId="0" applyNumberFormat="1" applyFont="1" applyFill="1" applyBorder="1" applyAlignment="1" applyProtection="1">
      <alignment horizontal="center" vertical="center"/>
      <protection locked="0"/>
    </xf>
    <xf numFmtId="0" fontId="6" fillId="11" borderId="42" xfId="0" applyNumberFormat="1" applyFont="1" applyFill="1" applyBorder="1" applyAlignment="1" applyProtection="1">
      <alignment horizontal="center" vertical="center"/>
      <protection locked="0"/>
    </xf>
    <xf numFmtId="176" fontId="6" fillId="11" borderId="41" xfId="0" applyNumberFormat="1" applyFont="1" applyFill="1" applyBorder="1" applyAlignment="1" applyProtection="1">
      <alignment horizontal="center" vertical="center"/>
      <protection locked="0"/>
    </xf>
    <xf numFmtId="177" fontId="6" fillId="11" borderId="41" xfId="0" applyNumberFormat="1" applyFont="1" applyFill="1" applyBorder="1" applyAlignment="1" applyProtection="1">
      <alignment horizontal="center" vertical="center"/>
      <protection locked="0"/>
    </xf>
    <xf numFmtId="176" fontId="6" fillId="11" borderId="20" xfId="0" applyNumberFormat="1" applyFont="1" applyFill="1" applyBorder="1" applyAlignment="1" applyProtection="1">
      <alignment horizontal="center" vertical="center"/>
      <protection locked="0"/>
    </xf>
    <xf numFmtId="0" fontId="1" fillId="10" borderId="0" xfId="0" applyFont="1" applyFill="1" applyProtection="1">
      <protection locked="0"/>
    </xf>
    <xf numFmtId="0" fontId="1" fillId="11" borderId="26" xfId="0" applyFont="1" applyFill="1" applyBorder="1" applyAlignment="1" applyProtection="1">
      <alignment horizontal="center" vertical="center" wrapText="1"/>
      <protection locked="0"/>
    </xf>
    <xf numFmtId="0" fontId="1" fillId="11" borderId="28" xfId="0" applyFont="1" applyFill="1" applyBorder="1" applyAlignment="1" applyProtection="1">
      <alignment horizontal="center" vertical="center"/>
      <protection locked="0"/>
    </xf>
    <xf numFmtId="0" fontId="0" fillId="11" borderId="18" xfId="0" applyFill="1" applyBorder="1" applyProtection="1">
      <protection locked="0"/>
    </xf>
    <xf numFmtId="0" fontId="0" fillId="11" borderId="20" xfId="0" applyFill="1" applyBorder="1" applyProtection="1">
      <protection locked="0"/>
    </xf>
    <xf numFmtId="0" fontId="1" fillId="10" borderId="0" xfId="0" applyFont="1" applyFill="1" applyAlignment="1" applyProtection="1">
      <alignment horizontal="center"/>
      <protection locked="0"/>
    </xf>
    <xf numFmtId="0" fontId="1" fillId="10" borderId="0" xfId="0" applyFont="1" applyFill="1" applyBorder="1" applyAlignment="1" applyProtection="1">
      <alignment horizontal="center"/>
      <protection locked="0"/>
    </xf>
    <xf numFmtId="0" fontId="8" fillId="10" borderId="29" xfId="0" applyFont="1" applyFill="1" applyBorder="1" applyAlignment="1" applyProtection="1">
      <alignment vertical="center"/>
      <protection locked="0"/>
    </xf>
    <xf numFmtId="0" fontId="9" fillId="10" borderId="0" xfId="0" applyFont="1" applyFill="1" applyAlignment="1" applyProtection="1">
      <alignment horizontal="center"/>
      <protection locked="0"/>
    </xf>
    <xf numFmtId="0" fontId="6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7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alignment horizontal="center" vertical="center"/>
      <protection hidden="1"/>
    </xf>
    <xf numFmtId="14" fontId="6" fillId="0" borderId="6" xfId="0" applyNumberFormat="1" applyFont="1" applyFill="1" applyBorder="1" applyAlignment="1" applyProtection="1">
      <alignment horizontal="center" vertical="center"/>
      <protection hidden="1"/>
    </xf>
    <xf numFmtId="0" fontId="6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10" fillId="11" borderId="15" xfId="0" applyFont="1" applyFill="1" applyBorder="1" applyAlignment="1" applyProtection="1">
      <alignment horizontal="center" vertical="center"/>
      <protection locked="0"/>
    </xf>
    <xf numFmtId="0" fontId="10" fillId="11" borderId="30" xfId="0" applyFont="1" applyFill="1" applyBorder="1" applyAlignment="1" applyProtection="1">
      <alignment horizontal="center" vertical="center"/>
      <protection locked="0"/>
    </xf>
    <xf numFmtId="0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11" borderId="17" xfId="0" applyFont="1" applyFill="1" applyBorder="1" applyAlignment="1" applyProtection="1">
      <alignment horizontal="center" vertical="center" wrapText="1"/>
      <protection locked="0"/>
    </xf>
    <xf numFmtId="0" fontId="2" fillId="11" borderId="6" xfId="0" applyFont="1" applyFill="1" applyBorder="1" applyAlignment="1" applyProtection="1">
      <alignment horizontal="center" vertical="center"/>
      <protection locked="0"/>
    </xf>
    <xf numFmtId="14" fontId="6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11" borderId="17" xfId="0" applyFont="1" applyFill="1" applyBorder="1" applyAlignment="1" applyProtection="1">
      <alignment horizontal="center"/>
      <protection locked="0"/>
    </xf>
    <xf numFmtId="0" fontId="2" fillId="11" borderId="6" xfId="0" applyFont="1" applyFill="1" applyBorder="1" applyAlignment="1" applyProtection="1">
      <alignment horizontal="center"/>
      <protection locked="0"/>
    </xf>
    <xf numFmtId="0" fontId="10" fillId="11" borderId="16" xfId="0" applyFont="1" applyFill="1" applyBorder="1" applyAlignment="1" applyProtection="1">
      <alignment horizontal="center" vertical="center"/>
      <protection locked="0"/>
    </xf>
    <xf numFmtId="0" fontId="2" fillId="11" borderId="18" xfId="0" applyFont="1" applyFill="1" applyBorder="1" applyAlignment="1" applyProtection="1">
      <alignment horizontal="center" vertical="center"/>
      <protection locked="0"/>
    </xf>
    <xf numFmtId="0" fontId="2" fillId="11" borderId="18" xfId="0" applyFont="1" applyFill="1" applyBorder="1" applyAlignment="1" applyProtection="1">
      <alignment horizontal="center"/>
      <protection locked="0"/>
    </xf>
    <xf numFmtId="0" fontId="6" fillId="0" borderId="19" xfId="0" applyNumberFormat="1" applyFont="1" applyFill="1" applyBorder="1" applyAlignment="1" applyProtection="1">
      <alignment horizontal="center" vertical="center"/>
      <protection hidden="1"/>
    </xf>
    <xf numFmtId="0" fontId="6" fillId="0" borderId="41" xfId="0" applyNumberFormat="1" applyFont="1" applyFill="1" applyBorder="1" applyAlignment="1" applyProtection="1">
      <alignment horizontal="center" vertical="center"/>
      <protection hidden="1"/>
    </xf>
    <xf numFmtId="14" fontId="6" fillId="0" borderId="41" xfId="0" applyNumberFormat="1" applyFont="1" applyFill="1" applyBorder="1" applyAlignment="1" applyProtection="1">
      <alignment horizontal="center" vertical="center"/>
      <protection hidden="1"/>
    </xf>
    <xf numFmtId="14" fontId="6" fillId="0" borderId="20" xfId="0" applyNumberFormat="1" applyFont="1" applyFill="1" applyBorder="1" applyAlignment="1" applyProtection="1">
      <alignment horizontal="center" vertical="center"/>
      <protection hidden="1"/>
    </xf>
    <xf numFmtId="0" fontId="2" fillId="11" borderId="19" xfId="0" applyFont="1" applyFill="1" applyBorder="1" applyAlignment="1" applyProtection="1">
      <alignment horizontal="center"/>
      <protection locked="0"/>
    </xf>
    <xf numFmtId="0" fontId="2" fillId="11" borderId="41" xfId="0" applyFont="1" applyFill="1" applyBorder="1" applyAlignment="1" applyProtection="1">
      <alignment horizontal="center"/>
      <protection locked="0"/>
    </xf>
    <xf numFmtId="0" fontId="2" fillId="11" borderId="20" xfId="0" applyFont="1" applyFill="1" applyBorder="1" applyAlignment="1" applyProtection="1">
      <alignment horizontal="center"/>
      <protection locked="0"/>
    </xf>
    <xf numFmtId="0" fontId="11" fillId="10" borderId="0" xfId="0" applyNumberFormat="1" applyFont="1" applyFill="1" applyBorder="1" applyAlignment="1" applyProtection="1">
      <alignment horizontal="left" vertical="center"/>
      <protection locked="0"/>
    </xf>
    <xf numFmtId="0" fontId="11" fillId="10" borderId="29" xfId="0" applyNumberFormat="1" applyFont="1" applyFill="1" applyBorder="1" applyAlignment="1" applyProtection="1">
      <alignment horizontal="left" vertical="center"/>
      <protection locked="0"/>
    </xf>
    <xf numFmtId="0" fontId="5" fillId="11" borderId="31" xfId="0" applyNumberFormat="1" applyFont="1" applyFill="1" applyBorder="1" applyAlignment="1" applyProtection="1">
      <alignment horizontal="left" vertical="center"/>
      <protection locked="0"/>
    </xf>
    <xf numFmtId="0" fontId="5" fillId="11" borderId="32" xfId="0" applyNumberFormat="1" applyFont="1" applyFill="1" applyBorder="1" applyAlignment="1" applyProtection="1">
      <alignment horizontal="left" vertical="center"/>
      <protection locked="0"/>
    </xf>
    <xf numFmtId="176" fontId="6" fillId="11" borderId="17" xfId="0" applyNumberFormat="1" applyFont="1" applyFill="1" applyBorder="1" applyAlignment="1" applyProtection="1">
      <alignment horizontal="center" vertical="center"/>
      <protection locked="0"/>
    </xf>
    <xf numFmtId="0" fontId="5" fillId="11" borderId="33" xfId="0" applyNumberFormat="1" applyFont="1" applyFill="1" applyBorder="1" applyAlignment="1" applyProtection="1">
      <alignment horizontal="left" vertical="center"/>
      <protection locked="0"/>
    </xf>
    <xf numFmtId="0" fontId="1" fillId="11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11" borderId="18" xfId="0" applyFont="1" applyFill="1" applyBorder="1" applyAlignment="1" applyProtection="1">
      <alignment horizontal="center"/>
      <protection locked="0"/>
    </xf>
    <xf numFmtId="178" fontId="6" fillId="11" borderId="6" xfId="0" applyNumberFormat="1" applyFont="1" applyFill="1" applyBorder="1" applyAlignment="1" applyProtection="1">
      <alignment horizontal="center" vertical="center"/>
      <protection locked="0"/>
    </xf>
    <xf numFmtId="176" fontId="6" fillId="11" borderId="19" xfId="0" applyNumberFormat="1" applyFont="1" applyFill="1" applyBorder="1" applyAlignment="1" applyProtection="1">
      <alignment horizontal="center" vertical="center"/>
      <protection locked="0"/>
    </xf>
    <xf numFmtId="178" fontId="6" fillId="11" borderId="41" xfId="0" applyNumberFormat="1" applyFont="1" applyFill="1" applyBorder="1" applyAlignment="1" applyProtection="1">
      <alignment horizontal="center" vertical="center"/>
      <protection locked="0"/>
    </xf>
    <xf numFmtId="0" fontId="6" fillId="11" borderId="20" xfId="0" applyNumberFormat="1" applyFont="1" applyFill="1" applyBorder="1" applyAlignment="1" applyProtection="1">
      <alignment horizontal="center" vertical="center"/>
      <protection locked="0"/>
    </xf>
    <xf numFmtId="0" fontId="0" fillId="10" borderId="0" xfId="0" applyFill="1" applyProtection="1"/>
    <xf numFmtId="0" fontId="4" fillId="10" borderId="0" xfId="0" applyNumberFormat="1" applyFont="1" applyFill="1" applyBorder="1" applyAlignment="1" applyProtection="1">
      <alignment horizontal="left" vertical="center"/>
    </xf>
    <xf numFmtId="0" fontId="4" fillId="10" borderId="29" xfId="0" applyNumberFormat="1" applyFont="1" applyFill="1" applyBorder="1" applyAlignment="1" applyProtection="1">
      <alignment horizontal="left" vertical="center"/>
    </xf>
    <xf numFmtId="0" fontId="5" fillId="11" borderId="15" xfId="0" applyNumberFormat="1" applyFont="1" applyFill="1" applyBorder="1" applyAlignment="1" applyProtection="1">
      <alignment horizontal="center" vertical="center" wrapText="1"/>
    </xf>
    <xf numFmtId="0" fontId="5" fillId="11" borderId="30" xfId="0" applyNumberFormat="1" applyFont="1" applyFill="1" applyBorder="1" applyAlignment="1" applyProtection="1">
      <alignment horizontal="center" vertical="center" wrapText="1"/>
    </xf>
    <xf numFmtId="0" fontId="6" fillId="11" borderId="17" xfId="0" applyNumberFormat="1" applyFont="1" applyFill="1" applyBorder="1" applyAlignment="1" applyProtection="1">
      <alignment horizontal="center" vertical="center" wrapText="1"/>
    </xf>
    <xf numFmtId="0" fontId="6" fillId="11" borderId="6" xfId="0" applyNumberFormat="1" applyFont="1" applyFill="1" applyBorder="1" applyAlignment="1" applyProtection="1">
      <alignment horizontal="center" vertical="center" wrapText="1"/>
    </xf>
    <xf numFmtId="49" fontId="6" fillId="11" borderId="6" xfId="0" applyNumberFormat="1" applyFont="1" applyFill="1" applyBorder="1" applyAlignment="1" applyProtection="1">
      <alignment horizontal="center" vertical="center"/>
      <protection locked="0"/>
    </xf>
    <xf numFmtId="0" fontId="1" fillId="10" borderId="0" xfId="0" applyFont="1" applyFill="1" applyProtection="1"/>
    <xf numFmtId="0" fontId="5" fillId="11" borderId="16" xfId="0" applyNumberFormat="1" applyFont="1" applyFill="1" applyBorder="1" applyAlignment="1" applyProtection="1">
      <alignment horizontal="center" vertical="center" wrapText="1"/>
    </xf>
    <xf numFmtId="0" fontId="6" fillId="11" borderId="18" xfId="0" applyNumberFormat="1" applyFont="1" applyFill="1" applyBorder="1" applyAlignment="1" applyProtection="1">
      <alignment horizontal="center" vertical="center" wrapText="1"/>
    </xf>
    <xf numFmtId="49" fontId="6" fillId="11" borderId="18" xfId="0" applyNumberFormat="1" applyFont="1" applyFill="1" applyBorder="1" applyAlignment="1" applyProtection="1">
      <alignment horizontal="center" vertical="center"/>
      <protection locked="0"/>
    </xf>
    <xf numFmtId="49" fontId="6" fillId="11" borderId="41" xfId="0" applyNumberFormat="1" applyFont="1" applyFill="1" applyBorder="1" applyAlignment="1" applyProtection="1">
      <alignment horizontal="center" vertical="center"/>
      <protection locked="0"/>
    </xf>
    <xf numFmtId="49" fontId="6" fillId="11" borderId="20" xfId="0" applyNumberFormat="1" applyFont="1" applyFill="1" applyBorder="1" applyAlignment="1" applyProtection="1">
      <alignment horizontal="center" vertical="center"/>
      <protection locked="0"/>
    </xf>
    <xf numFmtId="0" fontId="1" fillId="11" borderId="0" xfId="0" applyFont="1" applyFill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11" borderId="4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Button" val="0"/>
</file>

<file path=xl/ctrlProps/ctrlProp2.xml><?xml version="1.0" encoding="utf-8"?>
<formControlPr xmlns="http://schemas.microsoft.com/office/spreadsheetml/2009/9/main" objectType="Button" val="0"/>
</file>

<file path=xl/ctrlProps/ctrlProp3.xml><?xml version="1.0" encoding="utf-8"?>
<formControlPr xmlns="http://schemas.microsoft.com/office/spreadsheetml/2009/9/main" objectType="Button" val="0"/>
</file>

<file path=xl/ctrlProps/ctrlProp4.xml><?xml version="1.0" encoding="utf-8"?>
<formControlPr xmlns="http://schemas.microsoft.com/office/spreadsheetml/2009/9/main" objectType="Button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38100</xdr:rowOff>
        </xdr:from>
        <xdr:to>
          <xdr:col>4</xdr:col>
          <xdr:colOff>323850</xdr:colOff>
          <xdr:row>1</xdr:row>
          <xdr:rowOff>76200</xdr:rowOff>
        </xdr:to>
        <xdr:sp macro="[0]!模块8.烟支">
          <xdr:nvSpPr>
            <xdr:cNvPr id="1034" name="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3057525" y="38100"/>
              <a:ext cx="323850" cy="190500"/>
            </a:xfrm>
            <a:prstGeom prst="rect">
              <a:avLst/>
            </a:prstGeom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zh-CN" altLang="en-US" sz="10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烟支</a:t>
              </a:r>
              <a:endParaRPr lang="zh-CN" altLang="en-US" sz="10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4763</xdr:colOff>
          <xdr:row>0</xdr:row>
          <xdr:rowOff>33338</xdr:rowOff>
        </xdr:from>
        <xdr:to>
          <xdr:col>5</xdr:col>
          <xdr:colOff>323850</xdr:colOff>
          <xdr:row>1</xdr:row>
          <xdr:rowOff>76200</xdr:rowOff>
        </xdr:to>
        <xdr:sp macro="[0]!盒">
          <xdr:nvSpPr>
            <xdr:cNvPr id="1035" name="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4986020" y="33020"/>
              <a:ext cx="319405" cy="195580"/>
            </a:xfrm>
            <a:prstGeom prst="rect">
              <a:avLst/>
            </a:prstGeom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zh-CN" altLang="en-US" sz="10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盒装</a:t>
              </a:r>
              <a:endParaRPr lang="zh-CN" altLang="en-US" sz="10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338138</xdr:colOff>
          <xdr:row>1</xdr:row>
          <xdr:rowOff>104775</xdr:rowOff>
        </xdr:from>
        <xdr:to>
          <xdr:col>4</xdr:col>
          <xdr:colOff>328613</xdr:colOff>
          <xdr:row>1</xdr:row>
          <xdr:rowOff>219075</xdr:rowOff>
        </xdr:to>
        <xdr:sp macro="[0]!条">
          <xdr:nvSpPr>
            <xdr:cNvPr id="1036" name="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2700020" y="257175"/>
              <a:ext cx="685800" cy="114300"/>
            </a:xfrm>
            <a:prstGeom prst="rect">
              <a:avLst/>
            </a:prstGeom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zh-CN" altLang="en-US" sz="10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条装</a:t>
              </a:r>
              <a:endParaRPr lang="zh-CN" altLang="en-US" sz="10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4763</xdr:colOff>
          <xdr:row>1</xdr:row>
          <xdr:rowOff>104775</xdr:rowOff>
        </xdr:from>
        <xdr:to>
          <xdr:col>5</xdr:col>
          <xdr:colOff>323850</xdr:colOff>
          <xdr:row>1</xdr:row>
          <xdr:rowOff>219075</xdr:rowOff>
        </xdr:to>
        <xdr:sp macro="[0]!箱">
          <xdr:nvSpPr>
            <xdr:cNvPr id="1037" name="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4986020" y="257175"/>
              <a:ext cx="319405" cy="114300"/>
            </a:xfrm>
            <a:prstGeom prst="rect">
              <a:avLst/>
            </a:prstGeom>
          </xdr:spPr>
          <xdr:txBody>
            <a:bodyPr vertOverflow="clip" wrap="square" lIns="45720" tIns="32004" rIns="45720" bIns="32004" anchor="ctr" upright="1"/>
            <a:lstStyle/>
            <a:p>
              <a:pPr algn="ctr" rtl="0">
                <a:defRPr sz="1000"/>
              </a:pPr>
              <a:r>
                <a:rPr lang="zh-CN" altLang="en-US" sz="10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箱装</a:t>
              </a:r>
              <a:endParaRPr lang="zh-CN" altLang="en-US" sz="10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E30"/>
  <sheetViews>
    <sheetView workbookViewId="0">
      <selection activeCell="I15" sqref="I15"/>
    </sheetView>
  </sheetViews>
  <sheetFormatPr defaultColWidth="9" defaultRowHeight="12" outlineLevelCol="4"/>
  <cols>
    <col min="1" max="1" width="9" style="220"/>
    <col min="2" max="2" width="18.125" style="220" customWidth="1"/>
    <col min="3" max="4" width="9.75" style="220" customWidth="1"/>
    <col min="5" max="5" width="32.5" style="220" customWidth="1"/>
    <col min="6" max="16384" width="9" style="220"/>
  </cols>
  <sheetData>
    <row r="3" ht="19.5" customHeight="1" spans="2:5">
      <c r="B3" s="221" t="s">
        <v>0</v>
      </c>
      <c r="C3" s="221" t="s">
        <v>1</v>
      </c>
      <c r="D3" s="221" t="s">
        <v>2</v>
      </c>
      <c r="E3" s="221" t="s">
        <v>3</v>
      </c>
    </row>
    <row r="4" spans="2:5">
      <c r="B4" s="222"/>
      <c r="C4" s="222"/>
      <c r="D4" s="222"/>
      <c r="E4" s="222"/>
    </row>
    <row r="5" spans="2:5">
      <c r="B5" s="222"/>
      <c r="C5" s="222"/>
      <c r="D5" s="222"/>
      <c r="E5" s="222"/>
    </row>
    <row r="6" spans="2:5">
      <c r="B6" s="222"/>
      <c r="C6" s="222"/>
      <c r="D6" s="222"/>
      <c r="E6" s="222"/>
    </row>
    <row r="7" spans="2:5">
      <c r="B7" s="222"/>
      <c r="C7" s="222"/>
      <c r="D7" s="222"/>
      <c r="E7" s="222"/>
    </row>
    <row r="8" spans="2:5">
      <c r="B8" s="222"/>
      <c r="C8" s="222"/>
      <c r="D8" s="222"/>
      <c r="E8" s="222"/>
    </row>
    <row r="9" spans="2:5">
      <c r="B9" s="222"/>
      <c r="C9" s="222"/>
      <c r="D9" s="222"/>
      <c r="E9" s="222"/>
    </row>
    <row r="10" spans="2:5">
      <c r="B10" s="222"/>
      <c r="C10" s="222"/>
      <c r="D10" s="222"/>
      <c r="E10" s="222"/>
    </row>
    <row r="11" spans="2:5">
      <c r="B11" s="222"/>
      <c r="C11" s="222"/>
      <c r="D11" s="222"/>
      <c r="E11" s="222"/>
    </row>
    <row r="12" spans="2:5">
      <c r="B12" s="222"/>
      <c r="C12" s="222"/>
      <c r="D12" s="222"/>
      <c r="E12" s="222"/>
    </row>
    <row r="13" spans="2:5">
      <c r="B13" s="222"/>
      <c r="C13" s="222"/>
      <c r="D13" s="222"/>
      <c r="E13" s="222"/>
    </row>
    <row r="14" spans="2:5">
      <c r="B14" s="222"/>
      <c r="C14" s="222"/>
      <c r="D14" s="222"/>
      <c r="E14" s="222"/>
    </row>
    <row r="15" spans="2:5">
      <c r="B15" s="222"/>
      <c r="C15" s="222"/>
      <c r="D15" s="222"/>
      <c r="E15" s="222"/>
    </row>
    <row r="16" spans="2:5">
      <c r="B16" s="222"/>
      <c r="C16" s="222"/>
      <c r="D16" s="222"/>
      <c r="E16" s="222"/>
    </row>
    <row r="17" spans="2:5">
      <c r="B17" s="222"/>
      <c r="C17" s="222"/>
      <c r="D17" s="222"/>
      <c r="E17" s="222"/>
    </row>
    <row r="18" spans="2:5">
      <c r="B18" s="222"/>
      <c r="C18" s="222"/>
      <c r="D18" s="222"/>
      <c r="E18" s="222"/>
    </row>
    <row r="19" spans="2:5">
      <c r="B19" s="222"/>
      <c r="C19" s="222"/>
      <c r="D19" s="222"/>
      <c r="E19" s="222"/>
    </row>
    <row r="20" spans="2:5">
      <c r="B20" s="222"/>
      <c r="C20" s="222"/>
      <c r="D20" s="222"/>
      <c r="E20" s="222"/>
    </row>
    <row r="21" spans="2:5">
      <c r="B21" s="222"/>
      <c r="C21" s="222"/>
      <c r="D21" s="222"/>
      <c r="E21" s="222"/>
    </row>
    <row r="22" spans="2:5">
      <c r="B22" s="222"/>
      <c r="C22" s="222"/>
      <c r="D22" s="222"/>
      <c r="E22" s="222"/>
    </row>
    <row r="23" spans="2:5">
      <c r="B23" s="222"/>
      <c r="C23" s="222"/>
      <c r="D23" s="222"/>
      <c r="E23" s="222"/>
    </row>
    <row r="24" spans="2:5">
      <c r="B24" s="222"/>
      <c r="C24" s="222"/>
      <c r="D24" s="222"/>
      <c r="E24" s="222"/>
    </row>
    <row r="25" spans="2:5">
      <c r="B25" s="222"/>
      <c r="C25" s="222"/>
      <c r="D25" s="222"/>
      <c r="E25" s="222"/>
    </row>
    <row r="26" spans="2:5">
      <c r="B26" s="222"/>
      <c r="C26" s="222"/>
      <c r="D26" s="222"/>
      <c r="E26" s="222"/>
    </row>
    <row r="27" spans="2:5">
      <c r="B27" s="222"/>
      <c r="C27" s="222"/>
      <c r="D27" s="222"/>
      <c r="E27" s="222"/>
    </row>
    <row r="28" spans="2:5">
      <c r="B28" s="222"/>
      <c r="C28" s="222"/>
      <c r="D28" s="222"/>
      <c r="E28" s="222"/>
    </row>
    <row r="29" spans="2:5">
      <c r="B29" s="222"/>
      <c r="C29" s="222"/>
      <c r="D29" s="222"/>
      <c r="E29" s="222"/>
    </row>
    <row r="30" spans="2:5">
      <c r="B30" s="222"/>
      <c r="C30" s="222"/>
      <c r="D30" s="222"/>
      <c r="E30" s="222"/>
    </row>
  </sheetData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2"/>
    <pageSetUpPr autoPageBreaks="0"/>
  </sheetPr>
  <dimension ref="B1:N136"/>
  <sheetViews>
    <sheetView workbookViewId="0">
      <pane ySplit="5" topLeftCell="A6" activePane="bottomLeft" state="frozen"/>
      <selection/>
      <selection pane="bottomLeft" activeCell="K8" sqref="K8"/>
    </sheetView>
  </sheetViews>
  <sheetFormatPr defaultColWidth="9" defaultRowHeight="14.25" customHeight="1"/>
  <cols>
    <col min="1" max="1" width="2.125" style="69" customWidth="1"/>
    <col min="2" max="2" width="12.875" style="69" customWidth="1"/>
    <col min="3" max="3" width="18.375" style="69" customWidth="1"/>
    <col min="4" max="4" width="9.125" style="69" customWidth="1"/>
    <col min="5" max="5" width="25.25" style="69" customWidth="1"/>
    <col min="6" max="6" width="10.375" style="69" customWidth="1"/>
    <col min="7" max="8" width="4.75" style="69" customWidth="1"/>
    <col min="9" max="9" width="10.375" style="69" customWidth="1"/>
    <col min="10" max="10" width="9.375" style="69" customWidth="1"/>
    <col min="11" max="11" width="17.625" style="69" customWidth="1"/>
    <col min="12" max="12" width="42.125" style="69" customWidth="1"/>
    <col min="13" max="13" width="9" style="69"/>
    <col min="14" max="14" width="9" style="160"/>
    <col min="15" max="16384" width="9" style="69"/>
  </cols>
  <sheetData>
    <row r="1" s="206" customFormat="1" ht="18" customHeight="1" spans="2:14">
      <c r="B1" s="207" t="s">
        <v>4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N1" s="214"/>
    </row>
    <row r="2" s="206" customFormat="1" ht="18" customHeight="1" spans="2:14"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N2" s="214"/>
    </row>
    <row r="3" s="206" customFormat="1" ht="13.5" customHeight="1" spans="2:14">
      <c r="B3" s="209" t="s">
        <v>5</v>
      </c>
      <c r="C3" s="210"/>
      <c r="D3" s="210"/>
      <c r="E3" s="210"/>
      <c r="F3" s="210"/>
      <c r="G3" s="210"/>
      <c r="H3" s="210"/>
      <c r="I3" s="215"/>
      <c r="J3" s="209" t="s">
        <v>6</v>
      </c>
      <c r="K3" s="210"/>
      <c r="L3" s="215"/>
      <c r="N3" s="214"/>
    </row>
    <row r="4" s="206" customFormat="1" ht="13.5" customHeight="1" spans="2:14">
      <c r="B4" s="211" t="s">
        <v>7</v>
      </c>
      <c r="C4" s="212" t="s">
        <v>8</v>
      </c>
      <c r="D4" s="212" t="s">
        <v>9</v>
      </c>
      <c r="E4" s="212" t="s">
        <v>10</v>
      </c>
      <c r="F4" s="212" t="s">
        <v>11</v>
      </c>
      <c r="G4" s="212" t="s">
        <v>12</v>
      </c>
      <c r="H4" s="212" t="s">
        <v>13</v>
      </c>
      <c r="I4" s="216" t="s">
        <v>14</v>
      </c>
      <c r="J4" s="211" t="s">
        <v>15</v>
      </c>
      <c r="K4" s="212" t="s">
        <v>16</v>
      </c>
      <c r="L4" s="216" t="s">
        <v>17</v>
      </c>
      <c r="N4" s="214"/>
    </row>
    <row r="5" s="206" customFormat="1" ht="13.5" customHeight="1" spans="2:14">
      <c r="B5" s="211"/>
      <c r="C5" s="212"/>
      <c r="D5" s="212"/>
      <c r="E5" s="212"/>
      <c r="F5" s="212"/>
      <c r="G5" s="212"/>
      <c r="H5" s="212"/>
      <c r="I5" s="216"/>
      <c r="J5" s="211"/>
      <c r="K5" s="212"/>
      <c r="L5" s="216"/>
      <c r="N5" s="214"/>
    </row>
    <row r="6" ht="12" customHeight="1" spans="2:12">
      <c r="B6" s="143"/>
      <c r="C6" s="100"/>
      <c r="D6" s="151"/>
      <c r="E6" s="100"/>
      <c r="F6" s="213"/>
      <c r="G6" s="100"/>
      <c r="H6" s="100"/>
      <c r="I6" s="213"/>
      <c r="J6" s="143"/>
      <c r="K6" s="100"/>
      <c r="L6" s="107"/>
    </row>
    <row r="7" ht="12" customHeight="1" spans="2:12">
      <c r="B7" s="143"/>
      <c r="C7" s="100"/>
      <c r="D7" s="151"/>
      <c r="E7" s="100"/>
      <c r="F7" s="213"/>
      <c r="G7" s="100"/>
      <c r="H7" s="100"/>
      <c r="I7" s="213"/>
      <c r="J7" s="143"/>
      <c r="K7" s="100"/>
      <c r="L7" s="107"/>
    </row>
    <row r="8" ht="12" customHeight="1" spans="2:12">
      <c r="B8" s="143"/>
      <c r="C8" s="100"/>
      <c r="D8" s="151"/>
      <c r="E8" s="100"/>
      <c r="F8" s="213"/>
      <c r="G8" s="100"/>
      <c r="H8" s="100"/>
      <c r="I8" s="213"/>
      <c r="J8" s="143"/>
      <c r="K8" s="100"/>
      <c r="L8" s="107"/>
    </row>
    <row r="9" ht="12" customHeight="1" spans="2:12">
      <c r="B9" s="143"/>
      <c r="C9" s="100"/>
      <c r="D9" s="151"/>
      <c r="E9" s="100"/>
      <c r="F9" s="213"/>
      <c r="G9" s="100"/>
      <c r="H9" s="100"/>
      <c r="I9" s="213"/>
      <c r="J9" s="143"/>
      <c r="K9" s="100"/>
      <c r="L9" s="107"/>
    </row>
    <row r="10" ht="12" customHeight="1" spans="2:12">
      <c r="B10" s="143"/>
      <c r="C10" s="100"/>
      <c r="D10" s="151"/>
      <c r="E10" s="100"/>
      <c r="F10" s="213"/>
      <c r="G10" s="100"/>
      <c r="H10" s="100"/>
      <c r="I10" s="213"/>
      <c r="J10" s="143"/>
      <c r="K10" s="100"/>
      <c r="L10" s="107"/>
    </row>
    <row r="11" ht="12" customHeight="1" spans="2:12">
      <c r="B11" s="143"/>
      <c r="C11" s="100"/>
      <c r="D11" s="151"/>
      <c r="E11" s="100"/>
      <c r="F11" s="213"/>
      <c r="G11" s="100"/>
      <c r="H11" s="100"/>
      <c r="I11" s="213"/>
      <c r="J11" s="143"/>
      <c r="K11" s="100"/>
      <c r="L11" s="107"/>
    </row>
    <row r="12" ht="12" customHeight="1" spans="2:12">
      <c r="B12" s="143"/>
      <c r="C12" s="100"/>
      <c r="D12" s="151"/>
      <c r="E12" s="100"/>
      <c r="F12" s="213"/>
      <c r="G12" s="100"/>
      <c r="H12" s="100"/>
      <c r="I12" s="213"/>
      <c r="J12" s="143"/>
      <c r="K12" s="100"/>
      <c r="L12" s="107"/>
    </row>
    <row r="13" ht="12" customHeight="1" spans="2:12">
      <c r="B13" s="143"/>
      <c r="C13" s="100"/>
      <c r="D13" s="151"/>
      <c r="E13" s="100"/>
      <c r="F13" s="213"/>
      <c r="G13" s="100"/>
      <c r="H13" s="100"/>
      <c r="I13" s="213"/>
      <c r="J13" s="143"/>
      <c r="K13" s="100"/>
      <c r="L13" s="107"/>
    </row>
    <row r="14" ht="12" customHeight="1" spans="2:12">
      <c r="B14" s="143"/>
      <c r="C14" s="100"/>
      <c r="D14" s="151"/>
      <c r="E14" s="100"/>
      <c r="F14" s="213"/>
      <c r="G14" s="100"/>
      <c r="H14" s="100"/>
      <c r="I14" s="213"/>
      <c r="J14" s="143"/>
      <c r="K14" s="100"/>
      <c r="L14" s="107"/>
    </row>
    <row r="15" ht="12" customHeight="1" spans="2:12">
      <c r="B15" s="143"/>
      <c r="C15" s="100"/>
      <c r="D15" s="151"/>
      <c r="E15" s="100"/>
      <c r="F15" s="213"/>
      <c r="G15" s="100"/>
      <c r="H15" s="100"/>
      <c r="I15" s="213"/>
      <c r="J15" s="143"/>
      <c r="K15" s="100"/>
      <c r="L15" s="107"/>
    </row>
    <row r="16" ht="12" customHeight="1" spans="2:12">
      <c r="B16" s="143"/>
      <c r="C16" s="100"/>
      <c r="D16" s="151"/>
      <c r="E16" s="100"/>
      <c r="F16" s="213"/>
      <c r="G16" s="100"/>
      <c r="H16" s="100"/>
      <c r="I16" s="213"/>
      <c r="J16" s="143"/>
      <c r="K16" s="100"/>
      <c r="L16" s="107"/>
    </row>
    <row r="17" ht="12" customHeight="1" spans="2:12">
      <c r="B17" s="143"/>
      <c r="C17" s="100"/>
      <c r="D17" s="151"/>
      <c r="E17" s="100"/>
      <c r="F17" s="213"/>
      <c r="G17" s="100"/>
      <c r="H17" s="100"/>
      <c r="I17" s="213"/>
      <c r="J17" s="143"/>
      <c r="K17" s="100"/>
      <c r="L17" s="107"/>
    </row>
    <row r="18" ht="12" customHeight="1" spans="2:12">
      <c r="B18" s="143"/>
      <c r="C18" s="100"/>
      <c r="D18" s="151"/>
      <c r="E18" s="100"/>
      <c r="F18" s="213"/>
      <c r="G18" s="100"/>
      <c r="H18" s="100"/>
      <c r="I18" s="213"/>
      <c r="J18" s="143"/>
      <c r="K18" s="100"/>
      <c r="L18" s="107"/>
    </row>
    <row r="19" ht="12" customHeight="1" spans="2:12">
      <c r="B19" s="143"/>
      <c r="C19" s="100"/>
      <c r="D19" s="151"/>
      <c r="E19" s="100"/>
      <c r="F19" s="213"/>
      <c r="G19" s="100"/>
      <c r="H19" s="100"/>
      <c r="I19" s="213"/>
      <c r="J19" s="143"/>
      <c r="K19" s="100"/>
      <c r="L19" s="107"/>
    </row>
    <row r="20" ht="12" customHeight="1" spans="2:12">
      <c r="B20" s="143"/>
      <c r="C20" s="100"/>
      <c r="D20" s="151"/>
      <c r="E20" s="100"/>
      <c r="F20" s="213"/>
      <c r="G20" s="100"/>
      <c r="H20" s="100"/>
      <c r="I20" s="213"/>
      <c r="J20" s="143"/>
      <c r="K20" s="100"/>
      <c r="L20" s="107"/>
    </row>
    <row r="21" ht="12" customHeight="1" spans="2:12">
      <c r="B21" s="143"/>
      <c r="C21" s="100"/>
      <c r="D21" s="151"/>
      <c r="E21" s="100"/>
      <c r="F21" s="213"/>
      <c r="G21" s="100"/>
      <c r="H21" s="100"/>
      <c r="I21" s="213"/>
      <c r="J21" s="143"/>
      <c r="K21" s="100"/>
      <c r="L21" s="107"/>
    </row>
    <row r="22" ht="12" customHeight="1" spans="2:12">
      <c r="B22" s="143"/>
      <c r="C22" s="100"/>
      <c r="D22" s="151"/>
      <c r="E22" s="100"/>
      <c r="F22" s="213"/>
      <c r="G22" s="100"/>
      <c r="H22" s="100"/>
      <c r="I22" s="213"/>
      <c r="J22" s="143"/>
      <c r="K22" s="100"/>
      <c r="L22" s="107"/>
    </row>
    <row r="23" ht="12" customHeight="1" spans="2:12">
      <c r="B23" s="143"/>
      <c r="C23" s="100"/>
      <c r="D23" s="151"/>
      <c r="E23" s="100"/>
      <c r="F23" s="213"/>
      <c r="G23" s="100"/>
      <c r="H23" s="100"/>
      <c r="I23" s="213"/>
      <c r="J23" s="143"/>
      <c r="K23" s="100"/>
      <c r="L23" s="107"/>
    </row>
    <row r="24" ht="12" customHeight="1" spans="2:12">
      <c r="B24" s="143"/>
      <c r="C24" s="100"/>
      <c r="D24" s="151"/>
      <c r="E24" s="100"/>
      <c r="F24" s="213"/>
      <c r="G24" s="100"/>
      <c r="H24" s="100"/>
      <c r="I24" s="213"/>
      <c r="J24" s="143"/>
      <c r="K24" s="100"/>
      <c r="L24" s="107"/>
    </row>
    <row r="25" ht="12" customHeight="1" spans="2:12">
      <c r="B25" s="143"/>
      <c r="C25" s="100"/>
      <c r="D25" s="151"/>
      <c r="E25" s="100"/>
      <c r="F25" s="213"/>
      <c r="G25" s="100"/>
      <c r="H25" s="100"/>
      <c r="I25" s="213"/>
      <c r="J25" s="143"/>
      <c r="K25" s="100"/>
      <c r="L25" s="107"/>
    </row>
    <row r="26" ht="12" customHeight="1" spans="2:12">
      <c r="B26" s="143"/>
      <c r="C26" s="100"/>
      <c r="D26" s="151"/>
      <c r="E26" s="100"/>
      <c r="F26" s="213"/>
      <c r="G26" s="100"/>
      <c r="H26" s="100"/>
      <c r="I26" s="213"/>
      <c r="J26" s="143"/>
      <c r="K26" s="100"/>
      <c r="L26" s="107"/>
    </row>
    <row r="27" ht="12" customHeight="1" spans="2:12">
      <c r="B27" s="143"/>
      <c r="C27" s="100"/>
      <c r="D27" s="151"/>
      <c r="E27" s="100"/>
      <c r="F27" s="213"/>
      <c r="G27" s="100"/>
      <c r="H27" s="100"/>
      <c r="I27" s="213"/>
      <c r="J27" s="143"/>
      <c r="K27" s="100"/>
      <c r="L27" s="107"/>
    </row>
    <row r="28" ht="12" customHeight="1" spans="2:12">
      <c r="B28" s="143"/>
      <c r="C28" s="100"/>
      <c r="D28" s="151"/>
      <c r="E28" s="100"/>
      <c r="F28" s="213"/>
      <c r="G28" s="100"/>
      <c r="H28" s="100"/>
      <c r="I28" s="213"/>
      <c r="J28" s="143"/>
      <c r="K28" s="100"/>
      <c r="L28" s="107"/>
    </row>
    <row r="29" ht="12" customHeight="1" spans="2:12">
      <c r="B29" s="143"/>
      <c r="C29" s="100"/>
      <c r="D29" s="151"/>
      <c r="E29" s="100"/>
      <c r="F29" s="213"/>
      <c r="G29" s="100"/>
      <c r="H29" s="100"/>
      <c r="I29" s="213"/>
      <c r="J29" s="143"/>
      <c r="K29" s="100"/>
      <c r="L29" s="107"/>
    </row>
    <row r="30" ht="12" customHeight="1" spans="2:12">
      <c r="B30" s="143"/>
      <c r="C30" s="100"/>
      <c r="D30" s="151"/>
      <c r="E30" s="100"/>
      <c r="F30" s="213"/>
      <c r="G30" s="100"/>
      <c r="H30" s="100"/>
      <c r="I30" s="213"/>
      <c r="J30" s="143"/>
      <c r="K30" s="100"/>
      <c r="L30" s="107"/>
    </row>
    <row r="31" ht="12" customHeight="1" spans="2:12">
      <c r="B31" s="143"/>
      <c r="C31" s="100"/>
      <c r="D31" s="151"/>
      <c r="E31" s="100"/>
      <c r="F31" s="213"/>
      <c r="G31" s="100"/>
      <c r="H31" s="100"/>
      <c r="I31" s="213"/>
      <c r="J31" s="143"/>
      <c r="K31" s="100"/>
      <c r="L31" s="107"/>
    </row>
    <row r="32" ht="12" customHeight="1" spans="2:12">
      <c r="B32" s="143"/>
      <c r="C32" s="100"/>
      <c r="D32" s="151"/>
      <c r="E32" s="100"/>
      <c r="F32" s="213"/>
      <c r="G32" s="100"/>
      <c r="H32" s="100"/>
      <c r="I32" s="213"/>
      <c r="J32" s="143"/>
      <c r="K32" s="100"/>
      <c r="L32" s="107"/>
    </row>
    <row r="33" ht="12" customHeight="1" spans="2:12">
      <c r="B33" s="143"/>
      <c r="C33" s="100"/>
      <c r="D33" s="151"/>
      <c r="E33" s="100"/>
      <c r="F33" s="213"/>
      <c r="G33" s="100"/>
      <c r="H33" s="100"/>
      <c r="I33" s="213"/>
      <c r="J33" s="143"/>
      <c r="K33" s="100"/>
      <c r="L33" s="107"/>
    </row>
    <row r="34" ht="12" customHeight="1" spans="2:12">
      <c r="B34" s="143"/>
      <c r="C34" s="100"/>
      <c r="D34" s="151"/>
      <c r="E34" s="100"/>
      <c r="F34" s="213"/>
      <c r="G34" s="100"/>
      <c r="H34" s="100"/>
      <c r="I34" s="213"/>
      <c r="J34" s="143"/>
      <c r="K34" s="100"/>
      <c r="L34" s="107"/>
    </row>
    <row r="35" ht="12" customHeight="1" spans="2:12">
      <c r="B35" s="143"/>
      <c r="C35" s="100"/>
      <c r="D35" s="151"/>
      <c r="E35" s="100"/>
      <c r="F35" s="213"/>
      <c r="G35" s="100"/>
      <c r="H35" s="100"/>
      <c r="I35" s="213"/>
      <c r="J35" s="143"/>
      <c r="K35" s="100"/>
      <c r="L35" s="107"/>
    </row>
    <row r="36" ht="12" customHeight="1" spans="2:12">
      <c r="B36" s="143"/>
      <c r="C36" s="100"/>
      <c r="D36" s="151"/>
      <c r="E36" s="100"/>
      <c r="F36" s="213"/>
      <c r="G36" s="100"/>
      <c r="H36" s="100"/>
      <c r="I36" s="213"/>
      <c r="J36" s="143"/>
      <c r="K36" s="100"/>
      <c r="L36" s="107"/>
    </row>
    <row r="37" ht="12" customHeight="1" spans="2:12">
      <c r="B37" s="143"/>
      <c r="C37" s="100"/>
      <c r="D37" s="151"/>
      <c r="E37" s="100"/>
      <c r="F37" s="213"/>
      <c r="G37" s="100"/>
      <c r="H37" s="100"/>
      <c r="I37" s="213"/>
      <c r="J37" s="143"/>
      <c r="K37" s="100"/>
      <c r="L37" s="107"/>
    </row>
    <row r="38" ht="12" customHeight="1" spans="2:12">
      <c r="B38" s="143"/>
      <c r="C38" s="100"/>
      <c r="D38" s="151"/>
      <c r="E38" s="100"/>
      <c r="F38" s="213"/>
      <c r="G38" s="100"/>
      <c r="H38" s="100"/>
      <c r="I38" s="213"/>
      <c r="J38" s="143"/>
      <c r="K38" s="100"/>
      <c r="L38" s="107"/>
    </row>
    <row r="39" ht="12" customHeight="1" spans="2:12">
      <c r="B39" s="143"/>
      <c r="C39" s="100"/>
      <c r="D39" s="151"/>
      <c r="E39" s="100"/>
      <c r="F39" s="213"/>
      <c r="G39" s="100"/>
      <c r="H39" s="100"/>
      <c r="I39" s="213"/>
      <c r="J39" s="143"/>
      <c r="K39" s="100"/>
      <c r="L39" s="107"/>
    </row>
    <row r="40" ht="12" customHeight="1" spans="2:12">
      <c r="B40" s="143"/>
      <c r="C40" s="100"/>
      <c r="D40" s="151"/>
      <c r="E40" s="100"/>
      <c r="F40" s="213"/>
      <c r="G40" s="100"/>
      <c r="H40" s="100"/>
      <c r="I40" s="213"/>
      <c r="J40" s="143"/>
      <c r="K40" s="100"/>
      <c r="L40" s="107"/>
    </row>
    <row r="41" ht="12" customHeight="1" spans="2:12">
      <c r="B41" s="143"/>
      <c r="C41" s="100"/>
      <c r="D41" s="151"/>
      <c r="E41" s="100"/>
      <c r="F41" s="213"/>
      <c r="G41" s="100"/>
      <c r="H41" s="100"/>
      <c r="I41" s="213"/>
      <c r="J41" s="143"/>
      <c r="K41" s="100"/>
      <c r="L41" s="107"/>
    </row>
    <row r="42" ht="12" customHeight="1" spans="2:12">
      <c r="B42" s="143"/>
      <c r="C42" s="100"/>
      <c r="D42" s="151"/>
      <c r="E42" s="100"/>
      <c r="F42" s="213"/>
      <c r="G42" s="100"/>
      <c r="H42" s="100"/>
      <c r="I42" s="213"/>
      <c r="J42" s="143"/>
      <c r="K42" s="100"/>
      <c r="L42" s="107"/>
    </row>
    <row r="43" ht="12" customHeight="1" spans="2:12">
      <c r="B43" s="143"/>
      <c r="C43" s="100"/>
      <c r="D43" s="151"/>
      <c r="E43" s="100"/>
      <c r="F43" s="213"/>
      <c r="G43" s="100"/>
      <c r="H43" s="100"/>
      <c r="I43" s="213"/>
      <c r="J43" s="143"/>
      <c r="K43" s="100"/>
      <c r="L43" s="107"/>
    </row>
    <row r="44" ht="12" customHeight="1" spans="2:12">
      <c r="B44" s="143"/>
      <c r="C44" s="100"/>
      <c r="D44" s="151"/>
      <c r="E44" s="100"/>
      <c r="F44" s="213"/>
      <c r="G44" s="100"/>
      <c r="H44" s="100"/>
      <c r="I44" s="213"/>
      <c r="J44" s="143"/>
      <c r="K44" s="100"/>
      <c r="L44" s="107"/>
    </row>
    <row r="45" ht="12" customHeight="1" spans="2:12">
      <c r="B45" s="143"/>
      <c r="C45" s="100"/>
      <c r="D45" s="151"/>
      <c r="E45" s="100"/>
      <c r="F45" s="213"/>
      <c r="G45" s="100"/>
      <c r="H45" s="100"/>
      <c r="I45" s="213"/>
      <c r="J45" s="143"/>
      <c r="K45" s="100"/>
      <c r="L45" s="107"/>
    </row>
    <row r="46" ht="12" customHeight="1" spans="2:12">
      <c r="B46" s="143"/>
      <c r="C46" s="100"/>
      <c r="D46" s="151"/>
      <c r="E46" s="100"/>
      <c r="F46" s="213"/>
      <c r="G46" s="100"/>
      <c r="H46" s="100"/>
      <c r="I46" s="213"/>
      <c r="J46" s="143"/>
      <c r="K46" s="100"/>
      <c r="L46" s="107"/>
    </row>
    <row r="47" ht="12" customHeight="1" spans="2:12">
      <c r="B47" s="143"/>
      <c r="C47" s="100"/>
      <c r="D47" s="151"/>
      <c r="E47" s="100"/>
      <c r="F47" s="213"/>
      <c r="G47" s="100"/>
      <c r="H47" s="100"/>
      <c r="I47" s="213"/>
      <c r="J47" s="143"/>
      <c r="K47" s="100"/>
      <c r="L47" s="107"/>
    </row>
    <row r="48" ht="12" customHeight="1" spans="2:12">
      <c r="B48" s="143"/>
      <c r="C48" s="100"/>
      <c r="D48" s="151"/>
      <c r="E48" s="100"/>
      <c r="F48" s="213"/>
      <c r="G48" s="100"/>
      <c r="H48" s="100"/>
      <c r="I48" s="213"/>
      <c r="J48" s="143"/>
      <c r="K48" s="100"/>
      <c r="L48" s="107"/>
    </row>
    <row r="49" ht="12" customHeight="1" spans="2:12">
      <c r="B49" s="143"/>
      <c r="C49" s="100"/>
      <c r="D49" s="151"/>
      <c r="E49" s="100"/>
      <c r="F49" s="213"/>
      <c r="G49" s="100"/>
      <c r="H49" s="100"/>
      <c r="I49" s="213"/>
      <c r="J49" s="143"/>
      <c r="K49" s="100"/>
      <c r="L49" s="107"/>
    </row>
    <row r="50" ht="12" customHeight="1" spans="2:12">
      <c r="B50" s="143"/>
      <c r="C50" s="100"/>
      <c r="D50" s="151"/>
      <c r="E50" s="100"/>
      <c r="F50" s="213"/>
      <c r="G50" s="100"/>
      <c r="H50" s="100"/>
      <c r="I50" s="213"/>
      <c r="J50" s="143"/>
      <c r="K50" s="100"/>
      <c r="L50" s="107"/>
    </row>
    <row r="51" ht="12" customHeight="1" spans="2:12">
      <c r="B51" s="143"/>
      <c r="C51" s="100"/>
      <c r="D51" s="151"/>
      <c r="E51" s="100"/>
      <c r="F51" s="213"/>
      <c r="G51" s="100"/>
      <c r="H51" s="100"/>
      <c r="I51" s="213"/>
      <c r="J51" s="143"/>
      <c r="K51" s="100"/>
      <c r="L51" s="107"/>
    </row>
    <row r="52" ht="12" customHeight="1" spans="2:12">
      <c r="B52" s="143"/>
      <c r="C52" s="100"/>
      <c r="D52" s="151"/>
      <c r="E52" s="100"/>
      <c r="F52" s="213"/>
      <c r="G52" s="100"/>
      <c r="H52" s="100"/>
      <c r="I52" s="213"/>
      <c r="J52" s="143"/>
      <c r="K52" s="100"/>
      <c r="L52" s="107"/>
    </row>
    <row r="53" ht="12" customHeight="1" spans="2:12">
      <c r="B53" s="143"/>
      <c r="C53" s="100"/>
      <c r="D53" s="151"/>
      <c r="E53" s="100"/>
      <c r="F53" s="213"/>
      <c r="G53" s="100"/>
      <c r="H53" s="100"/>
      <c r="I53" s="213"/>
      <c r="J53" s="143"/>
      <c r="K53" s="100"/>
      <c r="L53" s="107"/>
    </row>
    <row r="54" ht="12" customHeight="1" spans="2:12">
      <c r="B54" s="143"/>
      <c r="C54" s="100"/>
      <c r="D54" s="151"/>
      <c r="E54" s="100"/>
      <c r="F54" s="213"/>
      <c r="G54" s="100"/>
      <c r="H54" s="100"/>
      <c r="I54" s="213"/>
      <c r="J54" s="143"/>
      <c r="K54" s="100"/>
      <c r="L54" s="107"/>
    </row>
    <row r="55" ht="12" customHeight="1" spans="2:12">
      <c r="B55" s="143"/>
      <c r="C55" s="100"/>
      <c r="D55" s="151"/>
      <c r="E55" s="100"/>
      <c r="F55" s="213"/>
      <c r="G55" s="100"/>
      <c r="H55" s="100"/>
      <c r="I55" s="213"/>
      <c r="J55" s="143"/>
      <c r="K55" s="100"/>
      <c r="L55" s="107"/>
    </row>
    <row r="56" ht="12" customHeight="1" spans="2:12">
      <c r="B56" s="143"/>
      <c r="C56" s="100"/>
      <c r="D56" s="151"/>
      <c r="E56" s="100"/>
      <c r="F56" s="213"/>
      <c r="G56" s="100"/>
      <c r="H56" s="100"/>
      <c r="I56" s="213"/>
      <c r="J56" s="143"/>
      <c r="K56" s="100"/>
      <c r="L56" s="107"/>
    </row>
    <row r="57" ht="12" customHeight="1" spans="2:12">
      <c r="B57" s="143"/>
      <c r="C57" s="100"/>
      <c r="D57" s="151"/>
      <c r="E57" s="100"/>
      <c r="F57" s="213"/>
      <c r="G57" s="100"/>
      <c r="H57" s="100"/>
      <c r="I57" s="213"/>
      <c r="J57" s="143"/>
      <c r="K57" s="100"/>
      <c r="L57" s="107"/>
    </row>
    <row r="58" ht="12" customHeight="1" spans="2:12">
      <c r="B58" s="143"/>
      <c r="C58" s="100"/>
      <c r="D58" s="151"/>
      <c r="E58" s="100"/>
      <c r="F58" s="213"/>
      <c r="G58" s="100"/>
      <c r="H58" s="100"/>
      <c r="I58" s="213"/>
      <c r="J58" s="143"/>
      <c r="K58" s="100"/>
      <c r="L58" s="107"/>
    </row>
    <row r="59" ht="12" customHeight="1" spans="2:12">
      <c r="B59" s="143"/>
      <c r="C59" s="100"/>
      <c r="D59" s="151"/>
      <c r="E59" s="100"/>
      <c r="F59" s="213"/>
      <c r="G59" s="100"/>
      <c r="H59" s="100"/>
      <c r="I59" s="213"/>
      <c r="J59" s="143"/>
      <c r="K59" s="100"/>
      <c r="L59" s="107"/>
    </row>
    <row r="60" ht="12" customHeight="1" spans="2:12">
      <c r="B60" s="143"/>
      <c r="C60" s="100"/>
      <c r="D60" s="151"/>
      <c r="E60" s="100"/>
      <c r="F60" s="213"/>
      <c r="G60" s="100"/>
      <c r="H60" s="100"/>
      <c r="I60" s="213"/>
      <c r="J60" s="143"/>
      <c r="K60" s="100"/>
      <c r="L60" s="107"/>
    </row>
    <row r="61" ht="12" customHeight="1" spans="2:12">
      <c r="B61" s="143"/>
      <c r="C61" s="100"/>
      <c r="D61" s="151"/>
      <c r="E61" s="100"/>
      <c r="F61" s="213"/>
      <c r="G61" s="100"/>
      <c r="H61" s="100"/>
      <c r="I61" s="213"/>
      <c r="J61" s="143"/>
      <c r="K61" s="100"/>
      <c r="L61" s="107"/>
    </row>
    <row r="62" ht="12" customHeight="1" spans="2:12">
      <c r="B62" s="143"/>
      <c r="C62" s="100"/>
      <c r="D62" s="151"/>
      <c r="E62" s="100"/>
      <c r="F62" s="213"/>
      <c r="G62" s="100"/>
      <c r="H62" s="100"/>
      <c r="I62" s="213"/>
      <c r="J62" s="143"/>
      <c r="K62" s="100"/>
      <c r="L62" s="107"/>
    </row>
    <row r="63" ht="12" customHeight="1" spans="2:12">
      <c r="B63" s="143"/>
      <c r="C63" s="100"/>
      <c r="D63" s="151"/>
      <c r="E63" s="100"/>
      <c r="F63" s="213"/>
      <c r="G63" s="100"/>
      <c r="H63" s="100"/>
      <c r="I63" s="213"/>
      <c r="J63" s="143"/>
      <c r="K63" s="100"/>
      <c r="L63" s="107"/>
    </row>
    <row r="64" ht="12" customHeight="1" spans="2:12">
      <c r="B64" s="143"/>
      <c r="C64" s="100"/>
      <c r="D64" s="151"/>
      <c r="E64" s="100"/>
      <c r="F64" s="213"/>
      <c r="G64" s="100"/>
      <c r="H64" s="100"/>
      <c r="I64" s="213"/>
      <c r="J64" s="143"/>
      <c r="K64" s="100"/>
      <c r="L64" s="107"/>
    </row>
    <row r="65" ht="12" customHeight="1" spans="2:12">
      <c r="B65" s="143"/>
      <c r="C65" s="100"/>
      <c r="D65" s="151"/>
      <c r="E65" s="100"/>
      <c r="F65" s="213"/>
      <c r="G65" s="100"/>
      <c r="H65" s="100"/>
      <c r="I65" s="213"/>
      <c r="J65" s="143"/>
      <c r="K65" s="100"/>
      <c r="L65" s="107"/>
    </row>
    <row r="66" ht="12" customHeight="1" spans="2:12">
      <c r="B66" s="143"/>
      <c r="C66" s="100"/>
      <c r="D66" s="151"/>
      <c r="E66" s="100"/>
      <c r="F66" s="213"/>
      <c r="G66" s="100"/>
      <c r="H66" s="100"/>
      <c r="I66" s="213"/>
      <c r="J66" s="143"/>
      <c r="K66" s="100"/>
      <c r="L66" s="107"/>
    </row>
    <row r="67" ht="12" customHeight="1" spans="2:12">
      <c r="B67" s="143"/>
      <c r="C67" s="100"/>
      <c r="D67" s="151"/>
      <c r="E67" s="100"/>
      <c r="F67" s="213"/>
      <c r="G67" s="100"/>
      <c r="H67" s="100"/>
      <c r="I67" s="213"/>
      <c r="J67" s="143"/>
      <c r="K67" s="100"/>
      <c r="L67" s="107"/>
    </row>
    <row r="68" ht="12" customHeight="1" spans="2:12">
      <c r="B68" s="143"/>
      <c r="C68" s="100"/>
      <c r="D68" s="151"/>
      <c r="E68" s="100"/>
      <c r="F68" s="213"/>
      <c r="G68" s="100"/>
      <c r="H68" s="100"/>
      <c r="I68" s="213"/>
      <c r="J68" s="143"/>
      <c r="K68" s="100"/>
      <c r="L68" s="107"/>
    </row>
    <row r="69" ht="12" customHeight="1" spans="2:12">
      <c r="B69" s="143"/>
      <c r="C69" s="100"/>
      <c r="D69" s="151"/>
      <c r="E69" s="100"/>
      <c r="F69" s="213"/>
      <c r="G69" s="100"/>
      <c r="H69" s="100"/>
      <c r="I69" s="213"/>
      <c r="J69" s="143"/>
      <c r="K69" s="100"/>
      <c r="L69" s="107"/>
    </row>
    <row r="70" ht="12" customHeight="1" spans="2:12">
      <c r="B70" s="143"/>
      <c r="C70" s="100"/>
      <c r="D70" s="151"/>
      <c r="E70" s="100"/>
      <c r="F70" s="213"/>
      <c r="G70" s="100"/>
      <c r="H70" s="100"/>
      <c r="I70" s="213"/>
      <c r="J70" s="143"/>
      <c r="K70" s="100"/>
      <c r="L70" s="107"/>
    </row>
    <row r="71" ht="12" customHeight="1" spans="2:12">
      <c r="B71" s="143"/>
      <c r="C71" s="100"/>
      <c r="D71" s="151"/>
      <c r="E71" s="100"/>
      <c r="F71" s="213"/>
      <c r="G71" s="100"/>
      <c r="H71" s="100"/>
      <c r="I71" s="217"/>
      <c r="J71" s="143"/>
      <c r="K71" s="100"/>
      <c r="L71" s="107"/>
    </row>
    <row r="72" ht="12" customHeight="1" spans="2:12">
      <c r="B72" s="143"/>
      <c r="C72" s="100"/>
      <c r="D72" s="151"/>
      <c r="E72" s="100"/>
      <c r="F72" s="213"/>
      <c r="G72" s="100"/>
      <c r="H72" s="100"/>
      <c r="I72" s="217"/>
      <c r="J72" s="143"/>
      <c r="K72" s="100"/>
      <c r="L72" s="107"/>
    </row>
    <row r="73" ht="12" customHeight="1" spans="2:12">
      <c r="B73" s="143"/>
      <c r="C73" s="100"/>
      <c r="D73" s="151"/>
      <c r="E73" s="100"/>
      <c r="F73" s="213"/>
      <c r="G73" s="100"/>
      <c r="H73" s="100"/>
      <c r="I73" s="217"/>
      <c r="J73" s="143"/>
      <c r="K73" s="100"/>
      <c r="L73" s="107"/>
    </row>
    <row r="74" ht="12" customHeight="1" spans="2:12">
      <c r="B74" s="143"/>
      <c r="C74" s="100"/>
      <c r="D74" s="151"/>
      <c r="E74" s="100"/>
      <c r="F74" s="213"/>
      <c r="G74" s="100"/>
      <c r="H74" s="100"/>
      <c r="I74" s="217"/>
      <c r="J74" s="143"/>
      <c r="K74" s="100"/>
      <c r="L74" s="107"/>
    </row>
    <row r="75" ht="12" customHeight="1" spans="2:12">
      <c r="B75" s="143"/>
      <c r="C75" s="100"/>
      <c r="D75" s="151"/>
      <c r="E75" s="100"/>
      <c r="F75" s="213"/>
      <c r="G75" s="100"/>
      <c r="H75" s="100"/>
      <c r="I75" s="217"/>
      <c r="J75" s="143"/>
      <c r="K75" s="100"/>
      <c r="L75" s="107"/>
    </row>
    <row r="76" ht="12" customHeight="1" spans="2:12">
      <c r="B76" s="143"/>
      <c r="C76" s="100"/>
      <c r="D76" s="151"/>
      <c r="E76" s="100"/>
      <c r="F76" s="213"/>
      <c r="G76" s="100"/>
      <c r="H76" s="100"/>
      <c r="I76" s="217"/>
      <c r="J76" s="143"/>
      <c r="K76" s="100"/>
      <c r="L76" s="107"/>
    </row>
    <row r="77" ht="12" customHeight="1" spans="2:12">
      <c r="B77" s="143"/>
      <c r="C77" s="100"/>
      <c r="D77" s="151"/>
      <c r="E77" s="100"/>
      <c r="F77" s="213"/>
      <c r="G77" s="100"/>
      <c r="H77" s="100"/>
      <c r="I77" s="217"/>
      <c r="J77" s="143"/>
      <c r="K77" s="100"/>
      <c r="L77" s="107"/>
    </row>
    <row r="78" ht="12" customHeight="1" spans="2:12">
      <c r="B78" s="143"/>
      <c r="C78" s="100"/>
      <c r="D78" s="151"/>
      <c r="E78" s="100"/>
      <c r="F78" s="213"/>
      <c r="G78" s="100"/>
      <c r="H78" s="100"/>
      <c r="I78" s="217"/>
      <c r="J78" s="143"/>
      <c r="K78" s="100"/>
      <c r="L78" s="107"/>
    </row>
    <row r="79" ht="12" customHeight="1" spans="2:12">
      <c r="B79" s="143"/>
      <c r="C79" s="100"/>
      <c r="D79" s="151"/>
      <c r="E79" s="100"/>
      <c r="F79" s="213"/>
      <c r="G79" s="100"/>
      <c r="H79" s="100"/>
      <c r="I79" s="217"/>
      <c r="J79" s="143"/>
      <c r="K79" s="100"/>
      <c r="L79" s="107"/>
    </row>
    <row r="80" ht="12" customHeight="1" spans="2:12">
      <c r="B80" s="143"/>
      <c r="C80" s="100"/>
      <c r="D80" s="151"/>
      <c r="E80" s="100"/>
      <c r="F80" s="213"/>
      <c r="G80" s="100"/>
      <c r="H80" s="100"/>
      <c r="I80" s="217"/>
      <c r="J80" s="143"/>
      <c r="K80" s="100"/>
      <c r="L80" s="107"/>
    </row>
    <row r="81" ht="12" customHeight="1" spans="2:12">
      <c r="B81" s="143"/>
      <c r="C81" s="100"/>
      <c r="D81" s="151"/>
      <c r="E81" s="100"/>
      <c r="F81" s="213"/>
      <c r="G81" s="100"/>
      <c r="H81" s="100"/>
      <c r="I81" s="217"/>
      <c r="J81" s="143"/>
      <c r="K81" s="100"/>
      <c r="L81" s="107"/>
    </row>
    <row r="82" ht="12" customHeight="1" spans="2:12">
      <c r="B82" s="143"/>
      <c r="C82" s="100"/>
      <c r="D82" s="151"/>
      <c r="E82" s="100"/>
      <c r="F82" s="213"/>
      <c r="G82" s="100"/>
      <c r="H82" s="100"/>
      <c r="I82" s="217"/>
      <c r="J82" s="143"/>
      <c r="K82" s="100"/>
      <c r="L82" s="107"/>
    </row>
    <row r="83" ht="12" customHeight="1" spans="2:12">
      <c r="B83" s="143"/>
      <c r="C83" s="100"/>
      <c r="D83" s="151"/>
      <c r="E83" s="100"/>
      <c r="F83" s="213"/>
      <c r="G83" s="100"/>
      <c r="H83" s="100"/>
      <c r="I83" s="217"/>
      <c r="J83" s="143"/>
      <c r="K83" s="100"/>
      <c r="L83" s="107"/>
    </row>
    <row r="84" ht="12" customHeight="1" spans="2:12">
      <c r="B84" s="143"/>
      <c r="C84" s="100"/>
      <c r="D84" s="151"/>
      <c r="E84" s="100"/>
      <c r="F84" s="213"/>
      <c r="G84" s="100"/>
      <c r="H84" s="100"/>
      <c r="I84" s="217"/>
      <c r="J84" s="143"/>
      <c r="K84" s="100"/>
      <c r="L84" s="107"/>
    </row>
    <row r="85" ht="12" customHeight="1" spans="2:12">
      <c r="B85" s="143"/>
      <c r="C85" s="100"/>
      <c r="D85" s="151"/>
      <c r="E85" s="100"/>
      <c r="F85" s="213"/>
      <c r="G85" s="100"/>
      <c r="H85" s="100"/>
      <c r="I85" s="217"/>
      <c r="J85" s="143"/>
      <c r="K85" s="100"/>
      <c r="L85" s="107"/>
    </row>
    <row r="86" ht="12" customHeight="1" spans="2:12">
      <c r="B86" s="143"/>
      <c r="C86" s="100"/>
      <c r="D86" s="151"/>
      <c r="E86" s="100"/>
      <c r="F86" s="213"/>
      <c r="G86" s="100"/>
      <c r="H86" s="100"/>
      <c r="I86" s="217"/>
      <c r="J86" s="143"/>
      <c r="K86" s="100"/>
      <c r="L86" s="107"/>
    </row>
    <row r="87" ht="12" customHeight="1" spans="2:12">
      <c r="B87" s="143"/>
      <c r="C87" s="100"/>
      <c r="D87" s="151"/>
      <c r="E87" s="100"/>
      <c r="F87" s="213"/>
      <c r="G87" s="100"/>
      <c r="H87" s="100"/>
      <c r="I87" s="217"/>
      <c r="J87" s="143"/>
      <c r="K87" s="100"/>
      <c r="L87" s="107"/>
    </row>
    <row r="88" ht="12" customHeight="1" spans="2:12">
      <c r="B88" s="143"/>
      <c r="C88" s="100"/>
      <c r="D88" s="151"/>
      <c r="E88" s="100"/>
      <c r="F88" s="213"/>
      <c r="G88" s="100"/>
      <c r="H88" s="100"/>
      <c r="I88" s="217"/>
      <c r="J88" s="143"/>
      <c r="K88" s="100"/>
      <c r="L88" s="107"/>
    </row>
    <row r="89" ht="12" customHeight="1" spans="2:12">
      <c r="B89" s="143"/>
      <c r="C89" s="100"/>
      <c r="D89" s="151"/>
      <c r="E89" s="100"/>
      <c r="F89" s="213"/>
      <c r="G89" s="100"/>
      <c r="H89" s="100"/>
      <c r="I89" s="217"/>
      <c r="J89" s="143"/>
      <c r="K89" s="100"/>
      <c r="L89" s="107"/>
    </row>
    <row r="90" ht="12" customHeight="1" spans="2:12">
      <c r="B90" s="143"/>
      <c r="C90" s="100"/>
      <c r="D90" s="151"/>
      <c r="E90" s="100"/>
      <c r="F90" s="213"/>
      <c r="G90" s="100"/>
      <c r="H90" s="100"/>
      <c r="I90" s="217"/>
      <c r="J90" s="143"/>
      <c r="K90" s="100"/>
      <c r="L90" s="107"/>
    </row>
    <row r="91" ht="12" customHeight="1" spans="2:12">
      <c r="B91" s="143"/>
      <c r="C91" s="100"/>
      <c r="D91" s="151"/>
      <c r="E91" s="100"/>
      <c r="F91" s="213"/>
      <c r="G91" s="100"/>
      <c r="H91" s="100"/>
      <c r="I91" s="217"/>
      <c r="J91" s="143"/>
      <c r="K91" s="100"/>
      <c r="L91" s="107"/>
    </row>
    <row r="92" ht="12" customHeight="1" spans="2:12">
      <c r="B92" s="143"/>
      <c r="C92" s="100"/>
      <c r="D92" s="151"/>
      <c r="E92" s="100"/>
      <c r="F92" s="213"/>
      <c r="G92" s="100"/>
      <c r="H92" s="100"/>
      <c r="I92" s="217"/>
      <c r="J92" s="143"/>
      <c r="K92" s="100"/>
      <c r="L92" s="107"/>
    </row>
    <row r="93" ht="12" customHeight="1" spans="2:12">
      <c r="B93" s="143"/>
      <c r="C93" s="100"/>
      <c r="D93" s="151"/>
      <c r="E93" s="100"/>
      <c r="F93" s="213"/>
      <c r="G93" s="100"/>
      <c r="H93" s="100"/>
      <c r="I93" s="217"/>
      <c r="J93" s="143"/>
      <c r="K93" s="100"/>
      <c r="L93" s="107"/>
    </row>
    <row r="94" ht="12" customHeight="1" spans="2:12">
      <c r="B94" s="143"/>
      <c r="C94" s="100"/>
      <c r="D94" s="151"/>
      <c r="E94" s="100"/>
      <c r="F94" s="213"/>
      <c r="G94" s="100"/>
      <c r="H94" s="100"/>
      <c r="I94" s="217"/>
      <c r="J94" s="143"/>
      <c r="K94" s="100"/>
      <c r="L94" s="107"/>
    </row>
    <row r="95" ht="12" customHeight="1" spans="2:12">
      <c r="B95" s="143"/>
      <c r="C95" s="100"/>
      <c r="D95" s="151"/>
      <c r="E95" s="100"/>
      <c r="F95" s="213"/>
      <c r="G95" s="100"/>
      <c r="H95" s="100"/>
      <c r="I95" s="217"/>
      <c r="J95" s="143"/>
      <c r="K95" s="100"/>
      <c r="L95" s="107"/>
    </row>
    <row r="96" ht="12" customHeight="1" spans="2:12">
      <c r="B96" s="143"/>
      <c r="C96" s="100"/>
      <c r="D96" s="151"/>
      <c r="E96" s="100"/>
      <c r="F96" s="213"/>
      <c r="G96" s="100"/>
      <c r="H96" s="100"/>
      <c r="I96" s="217"/>
      <c r="J96" s="143"/>
      <c r="K96" s="100"/>
      <c r="L96" s="107"/>
    </row>
    <row r="97" ht="12" customHeight="1" spans="2:12">
      <c r="B97" s="143"/>
      <c r="C97" s="100"/>
      <c r="D97" s="151"/>
      <c r="E97" s="100"/>
      <c r="F97" s="213"/>
      <c r="G97" s="100"/>
      <c r="H97" s="100"/>
      <c r="I97" s="217"/>
      <c r="J97" s="143"/>
      <c r="K97" s="100"/>
      <c r="L97" s="107"/>
    </row>
    <row r="98" ht="12" customHeight="1" spans="2:12">
      <c r="B98" s="143"/>
      <c r="C98" s="100"/>
      <c r="D98" s="151"/>
      <c r="E98" s="100"/>
      <c r="F98" s="213"/>
      <c r="G98" s="100"/>
      <c r="H98" s="100"/>
      <c r="I98" s="217"/>
      <c r="J98" s="143"/>
      <c r="K98" s="100"/>
      <c r="L98" s="107"/>
    </row>
    <row r="99" ht="12" customHeight="1" spans="2:12">
      <c r="B99" s="143"/>
      <c r="C99" s="100"/>
      <c r="D99" s="151"/>
      <c r="E99" s="100"/>
      <c r="F99" s="213"/>
      <c r="G99" s="100"/>
      <c r="H99" s="100"/>
      <c r="I99" s="217"/>
      <c r="J99" s="143"/>
      <c r="K99" s="100"/>
      <c r="L99" s="107"/>
    </row>
    <row r="100" ht="12" customHeight="1" spans="2:12">
      <c r="B100" s="143"/>
      <c r="C100" s="100"/>
      <c r="D100" s="151"/>
      <c r="E100" s="100"/>
      <c r="F100" s="213"/>
      <c r="G100" s="100"/>
      <c r="H100" s="100"/>
      <c r="I100" s="217"/>
      <c r="J100" s="143"/>
      <c r="K100" s="100"/>
      <c r="L100" s="107"/>
    </row>
    <row r="101" ht="12" customHeight="1" spans="2:12">
      <c r="B101" s="143"/>
      <c r="C101" s="100"/>
      <c r="D101" s="151"/>
      <c r="E101" s="100"/>
      <c r="F101" s="213"/>
      <c r="G101" s="100"/>
      <c r="H101" s="100"/>
      <c r="I101" s="217"/>
      <c r="J101" s="143"/>
      <c r="K101" s="100"/>
      <c r="L101" s="107"/>
    </row>
    <row r="102" ht="12" customHeight="1" spans="2:12">
      <c r="B102" s="143"/>
      <c r="C102" s="100"/>
      <c r="D102" s="151"/>
      <c r="E102" s="100"/>
      <c r="F102" s="213"/>
      <c r="G102" s="100"/>
      <c r="H102" s="100"/>
      <c r="I102" s="217"/>
      <c r="J102" s="143"/>
      <c r="K102" s="100"/>
      <c r="L102" s="107"/>
    </row>
    <row r="103" ht="12" customHeight="1" spans="2:12">
      <c r="B103" s="143"/>
      <c r="C103" s="100"/>
      <c r="D103" s="151"/>
      <c r="E103" s="100"/>
      <c r="F103" s="213"/>
      <c r="G103" s="100"/>
      <c r="H103" s="100"/>
      <c r="I103" s="217"/>
      <c r="J103" s="143"/>
      <c r="K103" s="100"/>
      <c r="L103" s="107"/>
    </row>
    <row r="104" ht="12" customHeight="1" spans="2:12">
      <c r="B104" s="143"/>
      <c r="C104" s="100"/>
      <c r="D104" s="151"/>
      <c r="E104" s="100"/>
      <c r="F104" s="213"/>
      <c r="G104" s="100"/>
      <c r="H104" s="100"/>
      <c r="I104" s="217"/>
      <c r="J104" s="143"/>
      <c r="K104" s="100"/>
      <c r="L104" s="107"/>
    </row>
    <row r="105" ht="12" customHeight="1" spans="2:12">
      <c r="B105" s="143"/>
      <c r="C105" s="100"/>
      <c r="D105" s="151"/>
      <c r="E105" s="100"/>
      <c r="F105" s="213"/>
      <c r="G105" s="100"/>
      <c r="H105" s="100"/>
      <c r="I105" s="217"/>
      <c r="J105" s="143"/>
      <c r="K105" s="100"/>
      <c r="L105" s="107"/>
    </row>
    <row r="106" ht="12" customHeight="1" spans="2:12">
      <c r="B106" s="143"/>
      <c r="C106" s="100"/>
      <c r="D106" s="151"/>
      <c r="E106" s="100"/>
      <c r="F106" s="213"/>
      <c r="G106" s="100"/>
      <c r="H106" s="100"/>
      <c r="I106" s="217"/>
      <c r="J106" s="143"/>
      <c r="K106" s="100"/>
      <c r="L106" s="107"/>
    </row>
    <row r="107" ht="12" customHeight="1" spans="2:12">
      <c r="B107" s="143"/>
      <c r="C107" s="100"/>
      <c r="D107" s="151"/>
      <c r="E107" s="100"/>
      <c r="F107" s="213"/>
      <c r="G107" s="100"/>
      <c r="H107" s="100"/>
      <c r="I107" s="217"/>
      <c r="J107" s="143"/>
      <c r="K107" s="100"/>
      <c r="L107" s="107"/>
    </row>
    <row r="108" ht="12" customHeight="1" spans="2:12">
      <c r="B108" s="143"/>
      <c r="C108" s="100"/>
      <c r="D108" s="151"/>
      <c r="E108" s="100"/>
      <c r="F108" s="213"/>
      <c r="G108" s="100"/>
      <c r="H108" s="100"/>
      <c r="I108" s="217"/>
      <c r="J108" s="143"/>
      <c r="K108" s="100"/>
      <c r="L108" s="107"/>
    </row>
    <row r="109" ht="12" customHeight="1" spans="2:12">
      <c r="B109" s="143"/>
      <c r="C109" s="100"/>
      <c r="D109" s="151"/>
      <c r="E109" s="100"/>
      <c r="F109" s="213"/>
      <c r="G109" s="100"/>
      <c r="H109" s="100"/>
      <c r="I109" s="217"/>
      <c r="J109" s="143"/>
      <c r="K109" s="100"/>
      <c r="L109" s="107"/>
    </row>
    <row r="110" ht="12" customHeight="1" spans="2:12">
      <c r="B110" s="143"/>
      <c r="C110" s="100"/>
      <c r="D110" s="151"/>
      <c r="E110" s="100"/>
      <c r="F110" s="213"/>
      <c r="G110" s="100"/>
      <c r="H110" s="100"/>
      <c r="I110" s="217"/>
      <c r="J110" s="143"/>
      <c r="K110" s="100"/>
      <c r="L110" s="107"/>
    </row>
    <row r="111" customHeight="1" spans="2:12">
      <c r="B111" s="143"/>
      <c r="C111" s="100"/>
      <c r="D111" s="151"/>
      <c r="E111" s="100"/>
      <c r="F111" s="213"/>
      <c r="G111" s="100"/>
      <c r="H111" s="100"/>
      <c r="I111" s="217"/>
      <c r="J111" s="143"/>
      <c r="K111" s="100"/>
      <c r="L111" s="107"/>
    </row>
    <row r="112" customHeight="1" spans="2:12">
      <c r="B112" s="143"/>
      <c r="C112" s="100"/>
      <c r="D112" s="151"/>
      <c r="E112" s="100"/>
      <c r="F112" s="213"/>
      <c r="G112" s="100"/>
      <c r="H112" s="100"/>
      <c r="I112" s="217"/>
      <c r="J112" s="143"/>
      <c r="K112" s="100"/>
      <c r="L112" s="107"/>
    </row>
    <row r="113" customHeight="1" spans="2:12">
      <c r="B113" s="143"/>
      <c r="C113" s="100"/>
      <c r="D113" s="151"/>
      <c r="E113" s="100"/>
      <c r="F113" s="213"/>
      <c r="G113" s="100"/>
      <c r="H113" s="100"/>
      <c r="I113" s="217"/>
      <c r="J113" s="143"/>
      <c r="K113" s="100"/>
      <c r="L113" s="107"/>
    </row>
    <row r="114" customHeight="1" spans="2:12">
      <c r="B114" s="143"/>
      <c r="C114" s="100"/>
      <c r="D114" s="151"/>
      <c r="E114" s="100"/>
      <c r="F114" s="213"/>
      <c r="G114" s="100"/>
      <c r="H114" s="100"/>
      <c r="I114" s="217"/>
      <c r="J114" s="143"/>
      <c r="K114" s="100"/>
      <c r="L114" s="107"/>
    </row>
    <row r="115" customHeight="1" spans="2:12">
      <c r="B115" s="143"/>
      <c r="C115" s="100"/>
      <c r="D115" s="151"/>
      <c r="E115" s="100"/>
      <c r="F115" s="213"/>
      <c r="G115" s="100"/>
      <c r="H115" s="100"/>
      <c r="I115" s="217"/>
      <c r="J115" s="143"/>
      <c r="K115" s="100"/>
      <c r="L115" s="107"/>
    </row>
    <row r="116" customHeight="1" spans="2:12">
      <c r="B116" s="143"/>
      <c r="C116" s="100"/>
      <c r="D116" s="151"/>
      <c r="E116" s="100"/>
      <c r="F116" s="213"/>
      <c r="G116" s="100"/>
      <c r="H116" s="100"/>
      <c r="I116" s="217"/>
      <c r="J116" s="143"/>
      <c r="K116" s="100"/>
      <c r="L116" s="107"/>
    </row>
    <row r="117" customHeight="1" spans="2:12">
      <c r="B117" s="143"/>
      <c r="C117" s="100"/>
      <c r="D117" s="151"/>
      <c r="E117" s="100"/>
      <c r="F117" s="213"/>
      <c r="G117" s="100"/>
      <c r="H117" s="100"/>
      <c r="I117" s="217"/>
      <c r="J117" s="143"/>
      <c r="K117" s="100"/>
      <c r="L117" s="107"/>
    </row>
    <row r="118" customHeight="1" spans="2:12">
      <c r="B118" s="143"/>
      <c r="C118" s="100"/>
      <c r="D118" s="151"/>
      <c r="E118" s="100"/>
      <c r="F118" s="213"/>
      <c r="G118" s="100"/>
      <c r="H118" s="100"/>
      <c r="I118" s="217"/>
      <c r="J118" s="143"/>
      <c r="K118" s="100"/>
      <c r="L118" s="107"/>
    </row>
    <row r="119" customHeight="1" spans="2:12">
      <c r="B119" s="143"/>
      <c r="C119" s="100"/>
      <c r="D119" s="151"/>
      <c r="E119" s="100"/>
      <c r="F119" s="213"/>
      <c r="G119" s="100"/>
      <c r="H119" s="100"/>
      <c r="I119" s="217"/>
      <c r="J119" s="143"/>
      <c r="K119" s="100"/>
      <c r="L119" s="107"/>
    </row>
    <row r="120" customHeight="1" spans="2:12">
      <c r="B120" s="143"/>
      <c r="C120" s="100"/>
      <c r="D120" s="151"/>
      <c r="E120" s="100"/>
      <c r="F120" s="213"/>
      <c r="G120" s="100"/>
      <c r="H120" s="100"/>
      <c r="I120" s="217"/>
      <c r="J120" s="143"/>
      <c r="K120" s="100"/>
      <c r="L120" s="107"/>
    </row>
    <row r="121" customHeight="1" spans="2:12">
      <c r="B121" s="143"/>
      <c r="C121" s="100"/>
      <c r="D121" s="151"/>
      <c r="E121" s="100"/>
      <c r="F121" s="213"/>
      <c r="G121" s="100"/>
      <c r="H121" s="100"/>
      <c r="I121" s="217"/>
      <c r="J121" s="143"/>
      <c r="K121" s="100"/>
      <c r="L121" s="107"/>
    </row>
    <row r="122" customHeight="1" spans="2:12">
      <c r="B122" s="143"/>
      <c r="C122" s="100"/>
      <c r="D122" s="151"/>
      <c r="E122" s="100"/>
      <c r="F122" s="213"/>
      <c r="G122" s="100"/>
      <c r="H122" s="100"/>
      <c r="I122" s="217"/>
      <c r="J122" s="143"/>
      <c r="K122" s="100"/>
      <c r="L122" s="107"/>
    </row>
    <row r="123" customHeight="1" spans="2:12">
      <c r="B123" s="143"/>
      <c r="C123" s="100"/>
      <c r="D123" s="151"/>
      <c r="E123" s="100"/>
      <c r="F123" s="213"/>
      <c r="G123" s="100"/>
      <c r="H123" s="100"/>
      <c r="I123" s="217"/>
      <c r="J123" s="143"/>
      <c r="K123" s="100"/>
      <c r="L123" s="107"/>
    </row>
    <row r="124" customHeight="1" spans="2:12">
      <c r="B124" s="143"/>
      <c r="C124" s="100"/>
      <c r="D124" s="151"/>
      <c r="E124" s="100"/>
      <c r="F124" s="213"/>
      <c r="G124" s="100"/>
      <c r="H124" s="100"/>
      <c r="I124" s="217"/>
      <c r="J124" s="143"/>
      <c r="K124" s="100"/>
      <c r="L124" s="107"/>
    </row>
    <row r="125" customHeight="1" spans="2:12">
      <c r="B125" s="143"/>
      <c r="C125" s="100"/>
      <c r="D125" s="151"/>
      <c r="E125" s="100"/>
      <c r="F125" s="213"/>
      <c r="G125" s="100"/>
      <c r="H125" s="100"/>
      <c r="I125" s="217"/>
      <c r="J125" s="143"/>
      <c r="K125" s="100"/>
      <c r="L125" s="107"/>
    </row>
    <row r="126" customHeight="1" spans="2:12">
      <c r="B126" s="143"/>
      <c r="C126" s="100"/>
      <c r="D126" s="151"/>
      <c r="E126" s="100"/>
      <c r="F126" s="213"/>
      <c r="G126" s="100"/>
      <c r="H126" s="100"/>
      <c r="I126" s="217"/>
      <c r="J126" s="143"/>
      <c r="K126" s="100"/>
      <c r="L126" s="107"/>
    </row>
    <row r="127" customHeight="1" spans="2:12">
      <c r="B127" s="143"/>
      <c r="C127" s="100"/>
      <c r="D127" s="151"/>
      <c r="E127" s="100"/>
      <c r="F127" s="213"/>
      <c r="G127" s="100"/>
      <c r="H127" s="100"/>
      <c r="I127" s="217"/>
      <c r="J127" s="143"/>
      <c r="K127" s="100"/>
      <c r="L127" s="107"/>
    </row>
    <row r="128" customHeight="1" spans="2:12">
      <c r="B128" s="143"/>
      <c r="C128" s="100"/>
      <c r="D128" s="151"/>
      <c r="E128" s="100"/>
      <c r="F128" s="213"/>
      <c r="G128" s="100"/>
      <c r="H128" s="100"/>
      <c r="I128" s="217"/>
      <c r="J128" s="143"/>
      <c r="K128" s="100"/>
      <c r="L128" s="107"/>
    </row>
    <row r="129" customHeight="1" spans="2:12">
      <c r="B129" s="143"/>
      <c r="C129" s="100"/>
      <c r="D129" s="151"/>
      <c r="E129" s="100"/>
      <c r="F129" s="213"/>
      <c r="G129" s="100"/>
      <c r="H129" s="100"/>
      <c r="I129" s="217"/>
      <c r="J129" s="143"/>
      <c r="K129" s="100"/>
      <c r="L129" s="107"/>
    </row>
    <row r="130" customHeight="1" spans="2:12">
      <c r="B130" s="143"/>
      <c r="C130" s="100"/>
      <c r="D130" s="151"/>
      <c r="E130" s="100"/>
      <c r="F130" s="213"/>
      <c r="G130" s="100"/>
      <c r="H130" s="100"/>
      <c r="I130" s="217"/>
      <c r="J130" s="143"/>
      <c r="K130" s="100"/>
      <c r="L130" s="107"/>
    </row>
    <row r="131" customHeight="1" spans="2:12">
      <c r="B131" s="143"/>
      <c r="C131" s="100"/>
      <c r="D131" s="151"/>
      <c r="E131" s="100"/>
      <c r="F131" s="213"/>
      <c r="G131" s="100"/>
      <c r="H131" s="100"/>
      <c r="I131" s="217"/>
      <c r="J131" s="143"/>
      <c r="K131" s="100"/>
      <c r="L131" s="107"/>
    </row>
    <row r="132" customHeight="1" spans="2:12">
      <c r="B132" s="143"/>
      <c r="C132" s="100"/>
      <c r="D132" s="151"/>
      <c r="E132" s="100"/>
      <c r="F132" s="213"/>
      <c r="G132" s="100"/>
      <c r="H132" s="100"/>
      <c r="I132" s="217"/>
      <c r="J132" s="143"/>
      <c r="K132" s="100"/>
      <c r="L132" s="107"/>
    </row>
    <row r="133" customHeight="1" spans="2:12">
      <c r="B133" s="143"/>
      <c r="C133" s="100"/>
      <c r="D133" s="151"/>
      <c r="E133" s="100"/>
      <c r="F133" s="213"/>
      <c r="G133" s="100"/>
      <c r="H133" s="100"/>
      <c r="I133" s="217"/>
      <c r="J133" s="143"/>
      <c r="K133" s="100"/>
      <c r="L133" s="107"/>
    </row>
    <row r="134" customHeight="1" spans="2:12">
      <c r="B134" s="143"/>
      <c r="C134" s="100"/>
      <c r="D134" s="151"/>
      <c r="E134" s="100"/>
      <c r="F134" s="213"/>
      <c r="G134" s="100"/>
      <c r="H134" s="100"/>
      <c r="I134" s="217"/>
      <c r="J134" s="143"/>
      <c r="K134" s="100"/>
      <c r="L134" s="107"/>
    </row>
    <row r="135" customHeight="1" spans="2:12">
      <c r="B135" s="143"/>
      <c r="C135" s="100"/>
      <c r="D135" s="151"/>
      <c r="E135" s="100"/>
      <c r="F135" s="213"/>
      <c r="G135" s="100"/>
      <c r="H135" s="100"/>
      <c r="I135" s="217"/>
      <c r="J135" s="143"/>
      <c r="K135" s="100"/>
      <c r="L135" s="107"/>
    </row>
    <row r="136" customHeight="1" spans="2:12">
      <c r="B136" s="153"/>
      <c r="C136" s="154"/>
      <c r="D136" s="158"/>
      <c r="E136" s="154"/>
      <c r="F136" s="218"/>
      <c r="G136" s="154"/>
      <c r="H136" s="154"/>
      <c r="I136" s="219"/>
      <c r="J136" s="153"/>
      <c r="K136" s="154"/>
      <c r="L136" s="205"/>
    </row>
  </sheetData>
  <sheetProtection autoFilter="0"/>
  <autoFilter ref="E1:E136">
    <extLst/>
  </autoFilter>
  <mergeCells count="14">
    <mergeCell ref="B3:I3"/>
    <mergeCell ref="J3:L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1:L2"/>
  </mergeCells>
  <dataValidations count="7">
    <dataValidation type="list" allowBlank="1" showInputMessage="1" showErrorMessage="1" sqref="D6:D45 D46:D136">
      <formula1>"一类,二、三类,四、五类"</formula1>
    </dataValidation>
    <dataValidation type="list" allowBlank="1" showInputMessage="1" showErrorMessage="1" sqref="C6:C45 C46:C136">
      <formula1>牌号维护</formula1>
    </dataValidation>
    <dataValidation type="list" allowBlank="1" showInputMessage="1" showErrorMessage="1" sqref="E6:E45 E46:E136">
      <formula1>标准维护</formula1>
    </dataValidation>
    <dataValidation type="list" allowBlank="1" showInputMessage="1" showErrorMessage="1" sqref="H6:H45 H46:H136">
      <formula1>班次维护</formula1>
    </dataValidation>
    <dataValidation allowBlank="1" showInputMessage="1" showErrorMessage="1" promptTitle="如" prompt="2011-01-01" sqref="F6:F45 F46:F136 I6:I45 I46:I136"/>
    <dataValidation type="list" allowBlank="1" showInputMessage="1" showErrorMessage="1" sqref="G6:G45 G46:G136">
      <formula1>机台维护</formula1>
    </dataValidation>
    <dataValidation type="list" allowBlank="1" showInputMessage="1" showErrorMessage="1" sqref="J6:J45 J46:J136">
      <formula1>"合格,A类,B类"</formula1>
    </dataValidation>
  </dataValidations>
  <pageMargins left="0.905511811023622" right="0.905511811023622" top="0.984251968503937" bottom="0.984251968503937" header="0.51181" footer="0.51181"/>
  <pageSetup paperSize="9" orientation="portrait" errors="blank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</sheetPr>
  <dimension ref="B1:AL136"/>
  <sheetViews>
    <sheetView tabSelected="1" workbookViewId="0">
      <pane xSplit="9" ySplit="5" topLeftCell="J6" activePane="bottomRight" state="frozen"/>
      <selection/>
      <selection pane="topRight"/>
      <selection pane="bottomLeft"/>
      <selection pane="bottomRight" activeCell="AJ6" sqref="AJ6:AJ52"/>
    </sheetView>
  </sheetViews>
  <sheetFormatPr defaultColWidth="9" defaultRowHeight="12"/>
  <cols>
    <col min="1" max="1" width="1.375" style="160" customWidth="1"/>
    <col min="2" max="2" width="11.875" style="160" customWidth="1"/>
    <col min="3" max="3" width="18.375" style="160" customWidth="1"/>
    <col min="4" max="4" width="9.125" style="160" customWidth="1"/>
    <col min="5" max="5" width="25.25" style="160" customWidth="1"/>
    <col min="6" max="6" width="10.375" style="160" customWidth="1"/>
    <col min="7" max="8" width="4.75" style="160" customWidth="1"/>
    <col min="9" max="9" width="10.375" style="160" customWidth="1"/>
    <col min="10" max="18" width="7.5" style="160" customWidth="1"/>
    <col min="19" max="19" width="8.625" style="160" customWidth="1"/>
    <col min="20" max="27" width="7.5" style="160" customWidth="1"/>
    <col min="28" max="32" width="5.375" style="160" customWidth="1"/>
    <col min="33" max="33" width="9.75" style="160" customWidth="1"/>
    <col min="34" max="35" width="8.25" style="160" customWidth="1"/>
    <col min="36" max="36" width="10.625" style="160" customWidth="1"/>
    <col min="37" max="37" width="7.375" style="160" customWidth="1"/>
    <col min="38" max="38" width="9" style="160" hidden="1" customWidth="1"/>
    <col min="39" max="16384" width="9" style="160"/>
  </cols>
  <sheetData>
    <row r="1" ht="18" customHeight="1" spans="2:37">
      <c r="B1" s="194" t="s">
        <v>18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</row>
    <row r="2" ht="18" customHeight="1" spans="2:37"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</row>
    <row r="3" ht="15" customHeight="1" spans="2:37">
      <c r="B3" s="81" t="s">
        <v>5</v>
      </c>
      <c r="C3" s="82"/>
      <c r="D3" s="82"/>
      <c r="E3" s="82"/>
      <c r="F3" s="82"/>
      <c r="G3" s="82"/>
      <c r="H3" s="82"/>
      <c r="I3" s="83"/>
      <c r="J3" s="196" t="s">
        <v>19</v>
      </c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9"/>
    </row>
    <row r="4" ht="13.5" customHeight="1" spans="2:37">
      <c r="B4" s="75" t="s">
        <v>7</v>
      </c>
      <c r="C4" s="76" t="s">
        <v>8</v>
      </c>
      <c r="D4" s="76" t="s">
        <v>9</v>
      </c>
      <c r="E4" s="76" t="s">
        <v>10</v>
      </c>
      <c r="F4" s="76" t="s">
        <v>11</v>
      </c>
      <c r="G4" s="76" t="s">
        <v>12</v>
      </c>
      <c r="H4" s="76" t="s">
        <v>13</v>
      </c>
      <c r="I4" s="85" t="s">
        <v>14</v>
      </c>
      <c r="J4" s="75" t="s">
        <v>20</v>
      </c>
      <c r="K4" s="76"/>
      <c r="L4" s="76"/>
      <c r="M4" s="76" t="s">
        <v>21</v>
      </c>
      <c r="N4" s="76"/>
      <c r="O4" s="76"/>
      <c r="P4" s="76" t="s">
        <v>22</v>
      </c>
      <c r="Q4" s="76"/>
      <c r="R4" s="76"/>
      <c r="S4" s="76" t="s">
        <v>23</v>
      </c>
      <c r="T4" s="76"/>
      <c r="U4" s="76"/>
      <c r="V4" s="76" t="s">
        <v>24</v>
      </c>
      <c r="W4" s="76"/>
      <c r="X4" s="76"/>
      <c r="Y4" s="76" t="s">
        <v>25</v>
      </c>
      <c r="Z4" s="76"/>
      <c r="AA4" s="76"/>
      <c r="AB4" s="76" t="s">
        <v>26</v>
      </c>
      <c r="AC4" s="76"/>
      <c r="AD4" s="76"/>
      <c r="AE4" s="76"/>
      <c r="AF4" s="76"/>
      <c r="AG4" s="200" t="s">
        <v>27</v>
      </c>
      <c r="AH4" s="76" t="s">
        <v>28</v>
      </c>
      <c r="AI4" s="76"/>
      <c r="AJ4" s="76" t="s">
        <v>29</v>
      </c>
      <c r="AK4" s="201" t="s">
        <v>30</v>
      </c>
    </row>
    <row r="5" ht="13.5" customHeight="1" spans="2:37">
      <c r="B5" s="75"/>
      <c r="C5" s="76"/>
      <c r="D5" s="76"/>
      <c r="E5" s="76"/>
      <c r="F5" s="76"/>
      <c r="G5" s="76"/>
      <c r="H5" s="76"/>
      <c r="I5" s="85"/>
      <c r="J5" s="75" t="s">
        <v>31</v>
      </c>
      <c r="K5" s="76" t="s">
        <v>32</v>
      </c>
      <c r="L5" s="76" t="s">
        <v>33</v>
      </c>
      <c r="M5" s="76" t="s">
        <v>31</v>
      </c>
      <c r="N5" s="76" t="s">
        <v>32</v>
      </c>
      <c r="O5" s="76" t="s">
        <v>33</v>
      </c>
      <c r="P5" s="76" t="s">
        <v>31</v>
      </c>
      <c r="Q5" s="76" t="s">
        <v>32</v>
      </c>
      <c r="R5" s="76" t="s">
        <v>33</v>
      </c>
      <c r="S5" s="76" t="s">
        <v>31</v>
      </c>
      <c r="T5" s="76" t="s">
        <v>32</v>
      </c>
      <c r="U5" s="76" t="s">
        <v>33</v>
      </c>
      <c r="V5" s="76" t="s">
        <v>31</v>
      </c>
      <c r="W5" s="76" t="s">
        <v>32</v>
      </c>
      <c r="X5" s="76" t="s">
        <v>33</v>
      </c>
      <c r="Y5" s="76" t="s">
        <v>31</v>
      </c>
      <c r="Z5" s="76" t="s">
        <v>32</v>
      </c>
      <c r="AA5" s="76" t="s">
        <v>33</v>
      </c>
      <c r="AB5" s="76">
        <v>1</v>
      </c>
      <c r="AC5" s="76">
        <v>2</v>
      </c>
      <c r="AD5" s="76">
        <v>3</v>
      </c>
      <c r="AE5" s="76">
        <v>4</v>
      </c>
      <c r="AF5" s="76">
        <v>5</v>
      </c>
      <c r="AG5" s="200" t="s">
        <v>34</v>
      </c>
      <c r="AH5" s="76" t="s">
        <v>35</v>
      </c>
      <c r="AI5" s="76" t="s">
        <v>36</v>
      </c>
      <c r="AJ5" s="76" t="s">
        <v>35</v>
      </c>
      <c r="AK5" s="85" t="s">
        <v>37</v>
      </c>
    </row>
    <row r="6" customHeight="1" spans="2:37">
      <c r="B6" s="77" t="str">
        <f>IF('1、包装标识检验'!B6="","",'1、包装标识检验'!B6)</f>
        <v/>
      </c>
      <c r="C6" s="78" t="str">
        <f>IF('1、包装标识检验'!C6="","",'1、包装标识检验'!C6)</f>
        <v/>
      </c>
      <c r="D6" s="78" t="str">
        <f>IF('1、包装标识检验'!D6="","",'1、包装标识检验'!D6)</f>
        <v/>
      </c>
      <c r="E6" s="78" t="str">
        <f>IF('1、包装标识检验'!E6="","",'1、包装标识检验'!E6)</f>
        <v/>
      </c>
      <c r="F6" s="79" t="str">
        <f>IF('1、包装标识检验'!F6="","",'1、包装标识检验'!F6)</f>
        <v/>
      </c>
      <c r="G6" s="78" t="str">
        <f>IF('1、包装标识检验'!G6="","",'1、包装标识检验'!G6)</f>
        <v/>
      </c>
      <c r="H6" s="78" t="str">
        <f>IF('1、包装标识检验'!H6="","",'1、包装标识检验'!H6)</f>
        <v/>
      </c>
      <c r="I6" s="88" t="str">
        <f>IF('1、包装标识检验'!I6="","",'1、包装标识检验'!I6)</f>
        <v/>
      </c>
      <c r="J6" s="198"/>
      <c r="K6" s="146"/>
      <c r="L6" s="100"/>
      <c r="M6" s="146"/>
      <c r="N6" s="146"/>
      <c r="O6" s="100"/>
      <c r="P6" s="146"/>
      <c r="Q6" s="146"/>
      <c r="R6" s="100"/>
      <c r="S6" s="146"/>
      <c r="T6" s="146"/>
      <c r="U6" s="100"/>
      <c r="V6" s="146"/>
      <c r="W6" s="146"/>
      <c r="X6" s="100"/>
      <c r="Y6" s="146"/>
      <c r="Z6" s="146"/>
      <c r="AA6" s="100"/>
      <c r="AB6" s="146"/>
      <c r="AC6" s="146"/>
      <c r="AD6" s="146"/>
      <c r="AE6" s="146"/>
      <c r="AF6" s="146"/>
      <c r="AG6" s="202"/>
      <c r="AH6" s="146"/>
      <c r="AI6" s="146"/>
      <c r="AJ6" s="146"/>
      <c r="AK6" s="107"/>
    </row>
    <row r="7" customHeight="1" spans="2:37">
      <c r="B7" s="77" t="str">
        <f>IF('1、包装标识检验'!B7="","",'1、包装标识检验'!B7)</f>
        <v/>
      </c>
      <c r="C7" s="78" t="str">
        <f>IF('1、包装标识检验'!C7="","",'1、包装标识检验'!C7)</f>
        <v/>
      </c>
      <c r="D7" s="78" t="str">
        <f>IF('1、包装标识检验'!D7="","",'1、包装标识检验'!D7)</f>
        <v/>
      </c>
      <c r="E7" s="78" t="str">
        <f>IF('1、包装标识检验'!E7="","",'1、包装标识检验'!E7)</f>
        <v/>
      </c>
      <c r="F7" s="79" t="str">
        <f>IF('1、包装标识检验'!F7="","",'1、包装标识检验'!F7)</f>
        <v/>
      </c>
      <c r="G7" s="78" t="str">
        <f>IF('1、包装标识检验'!G7="","",'1、包装标识检验'!G7)</f>
        <v/>
      </c>
      <c r="H7" s="78" t="str">
        <f>IF('1、包装标识检验'!H7="","",'1、包装标识检验'!H7)</f>
        <v/>
      </c>
      <c r="I7" s="88" t="str">
        <f>IF('1、包装标识检验'!I7="","",'1、包装标识检验'!I7)</f>
        <v/>
      </c>
      <c r="J7" s="198"/>
      <c r="K7" s="146"/>
      <c r="L7" s="100"/>
      <c r="M7" s="146"/>
      <c r="N7" s="146"/>
      <c r="O7" s="100"/>
      <c r="P7" s="146"/>
      <c r="Q7" s="146"/>
      <c r="R7" s="100"/>
      <c r="S7" s="146"/>
      <c r="T7" s="146"/>
      <c r="U7" s="100"/>
      <c r="V7" s="146"/>
      <c r="W7" s="146"/>
      <c r="X7" s="100"/>
      <c r="Y7" s="146"/>
      <c r="Z7" s="146"/>
      <c r="AA7" s="100"/>
      <c r="AB7" s="146"/>
      <c r="AC7" s="146"/>
      <c r="AD7" s="146"/>
      <c r="AE7" s="146"/>
      <c r="AF7" s="146"/>
      <c r="AG7" s="202"/>
      <c r="AH7" s="146"/>
      <c r="AI7" s="146"/>
      <c r="AJ7" s="146"/>
      <c r="AK7" s="107"/>
    </row>
    <row r="8" customHeight="1" spans="2:37">
      <c r="B8" s="77" t="str">
        <f>IF('1、包装标识检验'!B8="","",'1、包装标识检验'!B8)</f>
        <v/>
      </c>
      <c r="C8" s="78" t="str">
        <f>IF('1、包装标识检验'!C8="","",'1、包装标识检验'!C8)</f>
        <v/>
      </c>
      <c r="D8" s="78" t="str">
        <f>IF('1、包装标识检验'!D8="","",'1、包装标识检验'!D8)</f>
        <v/>
      </c>
      <c r="E8" s="78" t="str">
        <f>IF('1、包装标识检验'!E8="","",'1、包装标识检验'!E8)</f>
        <v/>
      </c>
      <c r="F8" s="79" t="str">
        <f>IF('1、包装标识检验'!F8="","",'1、包装标识检验'!F8)</f>
        <v/>
      </c>
      <c r="G8" s="78" t="str">
        <f>IF('1、包装标识检验'!G8="","",'1、包装标识检验'!G8)</f>
        <v/>
      </c>
      <c r="H8" s="78" t="str">
        <f>IF('1、包装标识检验'!H8="","",'1、包装标识检验'!H8)</f>
        <v/>
      </c>
      <c r="I8" s="88" t="str">
        <f>IF('1、包装标识检验'!I8="","",'1、包装标识检验'!I8)</f>
        <v/>
      </c>
      <c r="J8" s="198"/>
      <c r="K8" s="146"/>
      <c r="L8" s="100"/>
      <c r="M8" s="146"/>
      <c r="N8" s="146"/>
      <c r="O8" s="100"/>
      <c r="P8" s="146"/>
      <c r="Q8" s="146"/>
      <c r="R8" s="100"/>
      <c r="S8" s="146"/>
      <c r="T8" s="146"/>
      <c r="U8" s="100"/>
      <c r="V8" s="146"/>
      <c r="W8" s="146"/>
      <c r="X8" s="100"/>
      <c r="Y8" s="146"/>
      <c r="Z8" s="146"/>
      <c r="AA8" s="100"/>
      <c r="AB8" s="146"/>
      <c r="AC8" s="146"/>
      <c r="AD8" s="146"/>
      <c r="AE8" s="146"/>
      <c r="AF8" s="146"/>
      <c r="AG8" s="202"/>
      <c r="AH8" s="146"/>
      <c r="AI8" s="146"/>
      <c r="AJ8" s="146"/>
      <c r="AK8" s="107"/>
    </row>
    <row r="9" customHeight="1" spans="2:37">
      <c r="B9" s="77" t="str">
        <f>IF('1、包装标识检验'!B9="","",'1、包装标识检验'!B9)</f>
        <v/>
      </c>
      <c r="C9" s="78" t="str">
        <f>IF('1、包装标识检验'!C9="","",'1、包装标识检验'!C9)</f>
        <v/>
      </c>
      <c r="D9" s="78" t="str">
        <f>IF('1、包装标识检验'!D9="","",'1、包装标识检验'!D9)</f>
        <v/>
      </c>
      <c r="E9" s="78" t="str">
        <f>IF('1、包装标识检验'!E9="","",'1、包装标识检验'!E9)</f>
        <v/>
      </c>
      <c r="F9" s="79" t="str">
        <f>IF('1、包装标识检验'!F9="","",'1、包装标识检验'!F9)</f>
        <v/>
      </c>
      <c r="G9" s="78" t="str">
        <f>IF('1、包装标识检验'!G9="","",'1、包装标识检验'!G9)</f>
        <v/>
      </c>
      <c r="H9" s="78" t="str">
        <f>IF('1、包装标识检验'!H9="","",'1、包装标识检验'!H9)</f>
        <v/>
      </c>
      <c r="I9" s="88" t="str">
        <f>IF('1、包装标识检验'!I9="","",'1、包装标识检验'!I9)</f>
        <v/>
      </c>
      <c r="J9" s="198"/>
      <c r="K9" s="146"/>
      <c r="L9" s="100"/>
      <c r="M9" s="146"/>
      <c r="N9" s="146"/>
      <c r="O9" s="100"/>
      <c r="P9" s="146"/>
      <c r="Q9" s="146"/>
      <c r="R9" s="100"/>
      <c r="S9" s="146"/>
      <c r="T9" s="146"/>
      <c r="U9" s="100"/>
      <c r="V9" s="146"/>
      <c r="W9" s="146"/>
      <c r="X9" s="100"/>
      <c r="Y9" s="146"/>
      <c r="Z9" s="146"/>
      <c r="AA9" s="100"/>
      <c r="AB9" s="146"/>
      <c r="AC9" s="146"/>
      <c r="AD9" s="146"/>
      <c r="AE9" s="146"/>
      <c r="AF9" s="146"/>
      <c r="AG9" s="202"/>
      <c r="AH9" s="146"/>
      <c r="AI9" s="146"/>
      <c r="AJ9" s="146"/>
      <c r="AK9" s="107"/>
    </row>
    <row r="10" customHeight="1" spans="2:37">
      <c r="B10" s="77" t="str">
        <f>IF('1、包装标识检验'!B10="","",'1、包装标识检验'!B10)</f>
        <v/>
      </c>
      <c r="C10" s="78" t="str">
        <f>IF('1、包装标识检验'!C10="","",'1、包装标识检验'!C10)</f>
        <v/>
      </c>
      <c r="D10" s="78" t="str">
        <f>IF('1、包装标识检验'!D10="","",'1、包装标识检验'!D10)</f>
        <v/>
      </c>
      <c r="E10" s="78" t="str">
        <f>IF('1、包装标识检验'!E10="","",'1、包装标识检验'!E10)</f>
        <v/>
      </c>
      <c r="F10" s="79" t="str">
        <f>IF('1、包装标识检验'!F10="","",'1、包装标识检验'!F10)</f>
        <v/>
      </c>
      <c r="G10" s="78" t="str">
        <f>IF('1、包装标识检验'!G10="","",'1、包装标识检验'!G10)</f>
        <v/>
      </c>
      <c r="H10" s="78" t="str">
        <f>IF('1、包装标识检验'!H10="","",'1、包装标识检验'!H10)</f>
        <v/>
      </c>
      <c r="I10" s="88" t="str">
        <f>IF('1、包装标识检验'!I10="","",'1、包装标识检验'!I10)</f>
        <v/>
      </c>
      <c r="J10" s="198"/>
      <c r="K10" s="146"/>
      <c r="L10" s="100"/>
      <c r="M10" s="146"/>
      <c r="N10" s="146"/>
      <c r="O10" s="100"/>
      <c r="P10" s="146"/>
      <c r="Q10" s="146"/>
      <c r="R10" s="100"/>
      <c r="S10" s="146"/>
      <c r="T10" s="146"/>
      <c r="U10" s="100"/>
      <c r="V10" s="146"/>
      <c r="W10" s="146"/>
      <c r="X10" s="100"/>
      <c r="Y10" s="146"/>
      <c r="Z10" s="146"/>
      <c r="AA10" s="100"/>
      <c r="AB10" s="146"/>
      <c r="AC10" s="146"/>
      <c r="AD10" s="146"/>
      <c r="AE10" s="146"/>
      <c r="AF10" s="146"/>
      <c r="AG10" s="202"/>
      <c r="AH10" s="146"/>
      <c r="AI10" s="146"/>
      <c r="AJ10" s="146"/>
      <c r="AK10" s="107"/>
    </row>
    <row r="11" customHeight="1" spans="2:37">
      <c r="B11" s="77" t="str">
        <f>IF('1、包装标识检验'!B11="","",'1、包装标识检验'!B11)</f>
        <v/>
      </c>
      <c r="C11" s="78" t="str">
        <f>IF('1、包装标识检验'!C11="","",'1、包装标识检验'!C11)</f>
        <v/>
      </c>
      <c r="D11" s="78" t="str">
        <f>IF('1、包装标识检验'!D11="","",'1、包装标识检验'!D11)</f>
        <v/>
      </c>
      <c r="E11" s="78" t="str">
        <f>IF('1、包装标识检验'!E11="","",'1、包装标识检验'!E11)</f>
        <v/>
      </c>
      <c r="F11" s="79" t="str">
        <f>IF('1、包装标识检验'!F11="","",'1、包装标识检验'!F11)</f>
        <v/>
      </c>
      <c r="G11" s="78" t="str">
        <f>IF('1、包装标识检验'!G11="","",'1、包装标识检验'!G11)</f>
        <v/>
      </c>
      <c r="H11" s="78" t="str">
        <f>IF('1、包装标识检验'!H11="","",'1、包装标识检验'!H11)</f>
        <v/>
      </c>
      <c r="I11" s="88" t="str">
        <f>IF('1、包装标识检验'!I11="","",'1、包装标识检验'!I11)</f>
        <v/>
      </c>
      <c r="J11" s="198"/>
      <c r="K11" s="146"/>
      <c r="L11" s="100"/>
      <c r="M11" s="146"/>
      <c r="N11" s="146"/>
      <c r="O11" s="100"/>
      <c r="P11" s="146"/>
      <c r="Q11" s="146"/>
      <c r="R11" s="100"/>
      <c r="S11" s="146"/>
      <c r="T11" s="146"/>
      <c r="U11" s="100"/>
      <c r="V11" s="146"/>
      <c r="W11" s="146"/>
      <c r="X11" s="100"/>
      <c r="Y11" s="146"/>
      <c r="Z11" s="146"/>
      <c r="AA11" s="100"/>
      <c r="AB11" s="146"/>
      <c r="AC11" s="146"/>
      <c r="AD11" s="146"/>
      <c r="AE11" s="146"/>
      <c r="AF11" s="146"/>
      <c r="AG11" s="202"/>
      <c r="AH11" s="146"/>
      <c r="AI11" s="146"/>
      <c r="AJ11" s="146"/>
      <c r="AK11" s="107"/>
    </row>
    <row r="12" customHeight="1" spans="2:37">
      <c r="B12" s="77" t="str">
        <f>IF('1、包装标识检验'!B12="","",'1、包装标识检验'!B12)</f>
        <v/>
      </c>
      <c r="C12" s="78" t="str">
        <f>IF('1、包装标识检验'!C12="","",'1、包装标识检验'!C12)</f>
        <v/>
      </c>
      <c r="D12" s="78" t="str">
        <f>IF('1、包装标识检验'!D12="","",'1、包装标识检验'!D12)</f>
        <v/>
      </c>
      <c r="E12" s="78" t="str">
        <f>IF('1、包装标识检验'!E12="","",'1、包装标识检验'!E12)</f>
        <v/>
      </c>
      <c r="F12" s="79" t="str">
        <f>IF('1、包装标识检验'!F12="","",'1、包装标识检验'!F12)</f>
        <v/>
      </c>
      <c r="G12" s="78" t="str">
        <f>IF('1、包装标识检验'!G12="","",'1、包装标识检验'!G12)</f>
        <v/>
      </c>
      <c r="H12" s="78" t="str">
        <f>IF('1、包装标识检验'!H12="","",'1、包装标识检验'!H12)</f>
        <v/>
      </c>
      <c r="I12" s="88" t="str">
        <f>IF('1、包装标识检验'!I12="","",'1、包装标识检验'!I12)</f>
        <v/>
      </c>
      <c r="J12" s="198"/>
      <c r="K12" s="146"/>
      <c r="L12" s="100"/>
      <c r="M12" s="146"/>
      <c r="N12" s="146"/>
      <c r="O12" s="100"/>
      <c r="P12" s="146"/>
      <c r="Q12" s="146"/>
      <c r="R12" s="100"/>
      <c r="S12" s="146"/>
      <c r="T12" s="146"/>
      <c r="U12" s="100"/>
      <c r="V12" s="146"/>
      <c r="W12" s="146"/>
      <c r="X12" s="100"/>
      <c r="Y12" s="146"/>
      <c r="Z12" s="146"/>
      <c r="AA12" s="100"/>
      <c r="AB12" s="146"/>
      <c r="AC12" s="146"/>
      <c r="AD12" s="146"/>
      <c r="AE12" s="146"/>
      <c r="AF12" s="146"/>
      <c r="AG12" s="202"/>
      <c r="AH12" s="146"/>
      <c r="AI12" s="146"/>
      <c r="AJ12" s="146"/>
      <c r="AK12" s="107"/>
    </row>
    <row r="13" customHeight="1" spans="2:37">
      <c r="B13" s="77" t="str">
        <f>IF('1、包装标识检验'!B13="","",'1、包装标识检验'!B13)</f>
        <v/>
      </c>
      <c r="C13" s="78" t="str">
        <f>IF('1、包装标识检验'!C13="","",'1、包装标识检验'!C13)</f>
        <v/>
      </c>
      <c r="D13" s="78" t="str">
        <f>IF('1、包装标识检验'!D13="","",'1、包装标识检验'!D13)</f>
        <v/>
      </c>
      <c r="E13" s="78" t="str">
        <f>IF('1、包装标识检验'!E13="","",'1、包装标识检验'!E13)</f>
        <v/>
      </c>
      <c r="F13" s="79" t="str">
        <f>IF('1、包装标识检验'!F13="","",'1、包装标识检验'!F13)</f>
        <v/>
      </c>
      <c r="G13" s="78" t="str">
        <f>IF('1、包装标识检验'!G13="","",'1、包装标识检验'!G13)</f>
        <v/>
      </c>
      <c r="H13" s="78" t="str">
        <f>IF('1、包装标识检验'!H13="","",'1、包装标识检验'!H13)</f>
        <v/>
      </c>
      <c r="I13" s="88" t="str">
        <f>IF('1、包装标识检验'!I13="","",'1、包装标识检验'!I13)</f>
        <v/>
      </c>
      <c r="J13" s="198"/>
      <c r="K13" s="146"/>
      <c r="L13" s="100"/>
      <c r="M13" s="146"/>
      <c r="N13" s="146"/>
      <c r="O13" s="100"/>
      <c r="P13" s="146"/>
      <c r="Q13" s="146"/>
      <c r="R13" s="100"/>
      <c r="S13" s="146"/>
      <c r="T13" s="146"/>
      <c r="U13" s="100"/>
      <c r="V13" s="146"/>
      <c r="W13" s="146"/>
      <c r="X13" s="100"/>
      <c r="Y13" s="146"/>
      <c r="Z13" s="146"/>
      <c r="AA13" s="100"/>
      <c r="AB13" s="146"/>
      <c r="AC13" s="146"/>
      <c r="AD13" s="146"/>
      <c r="AE13" s="146"/>
      <c r="AF13" s="146"/>
      <c r="AG13" s="202"/>
      <c r="AH13" s="146"/>
      <c r="AI13" s="146"/>
      <c r="AJ13" s="146"/>
      <c r="AK13" s="107"/>
    </row>
    <row r="14" customHeight="1" spans="2:37">
      <c r="B14" s="77" t="str">
        <f>IF('1、包装标识检验'!B14="","",'1、包装标识检验'!B14)</f>
        <v/>
      </c>
      <c r="C14" s="78" t="str">
        <f>IF('1、包装标识检验'!C14="","",'1、包装标识检验'!C14)</f>
        <v/>
      </c>
      <c r="D14" s="78" t="str">
        <f>IF('1、包装标识检验'!D14="","",'1、包装标识检验'!D14)</f>
        <v/>
      </c>
      <c r="E14" s="78" t="str">
        <f>IF('1、包装标识检验'!E14="","",'1、包装标识检验'!E14)</f>
        <v/>
      </c>
      <c r="F14" s="79" t="str">
        <f>IF('1、包装标识检验'!F14="","",'1、包装标识检验'!F14)</f>
        <v/>
      </c>
      <c r="G14" s="78" t="str">
        <f>IF('1、包装标识检验'!G14="","",'1、包装标识检验'!G14)</f>
        <v/>
      </c>
      <c r="H14" s="78" t="str">
        <f>IF('1、包装标识检验'!H14="","",'1、包装标识检验'!H14)</f>
        <v/>
      </c>
      <c r="I14" s="88" t="str">
        <f>IF('1、包装标识检验'!I14="","",'1、包装标识检验'!I14)</f>
        <v/>
      </c>
      <c r="J14" s="198"/>
      <c r="K14" s="146"/>
      <c r="L14" s="100"/>
      <c r="M14" s="146"/>
      <c r="N14" s="146"/>
      <c r="O14" s="100"/>
      <c r="P14" s="146"/>
      <c r="Q14" s="146"/>
      <c r="R14" s="100"/>
      <c r="S14" s="146"/>
      <c r="T14" s="146"/>
      <c r="U14" s="100"/>
      <c r="V14" s="146"/>
      <c r="W14" s="146"/>
      <c r="X14" s="100"/>
      <c r="Y14" s="146"/>
      <c r="Z14" s="146"/>
      <c r="AA14" s="100"/>
      <c r="AB14" s="146"/>
      <c r="AC14" s="146"/>
      <c r="AD14" s="146"/>
      <c r="AE14" s="146"/>
      <c r="AF14" s="146"/>
      <c r="AG14" s="202"/>
      <c r="AH14" s="146"/>
      <c r="AI14" s="146"/>
      <c r="AJ14" s="146"/>
      <c r="AK14" s="107"/>
    </row>
    <row r="15" customHeight="1" spans="2:37">
      <c r="B15" s="77" t="str">
        <f>IF('1、包装标识检验'!B15="","",'1、包装标识检验'!B15)</f>
        <v/>
      </c>
      <c r="C15" s="78" t="str">
        <f>IF('1、包装标识检验'!C15="","",'1、包装标识检验'!C15)</f>
        <v/>
      </c>
      <c r="D15" s="78" t="str">
        <f>IF('1、包装标识检验'!D15="","",'1、包装标识检验'!D15)</f>
        <v/>
      </c>
      <c r="E15" s="78" t="str">
        <f>IF('1、包装标识检验'!E15="","",'1、包装标识检验'!E15)</f>
        <v/>
      </c>
      <c r="F15" s="79" t="str">
        <f>IF('1、包装标识检验'!F15="","",'1、包装标识检验'!F15)</f>
        <v/>
      </c>
      <c r="G15" s="78" t="str">
        <f>IF('1、包装标识检验'!G15="","",'1、包装标识检验'!G15)</f>
        <v/>
      </c>
      <c r="H15" s="78" t="str">
        <f>IF('1、包装标识检验'!H15="","",'1、包装标识检验'!H15)</f>
        <v/>
      </c>
      <c r="I15" s="88" t="str">
        <f>IF('1、包装标识检验'!I15="","",'1、包装标识检验'!I15)</f>
        <v/>
      </c>
      <c r="J15" s="198"/>
      <c r="K15" s="146"/>
      <c r="L15" s="100"/>
      <c r="M15" s="146"/>
      <c r="N15" s="146"/>
      <c r="O15" s="100"/>
      <c r="P15" s="146"/>
      <c r="Q15" s="146"/>
      <c r="R15" s="100"/>
      <c r="S15" s="146"/>
      <c r="T15" s="146"/>
      <c r="U15" s="100"/>
      <c r="V15" s="146"/>
      <c r="W15" s="146"/>
      <c r="X15" s="100"/>
      <c r="Y15" s="146"/>
      <c r="Z15" s="146"/>
      <c r="AA15" s="100"/>
      <c r="AB15" s="146"/>
      <c r="AC15" s="146"/>
      <c r="AD15" s="146"/>
      <c r="AE15" s="146"/>
      <c r="AF15" s="146"/>
      <c r="AG15" s="202"/>
      <c r="AH15" s="146"/>
      <c r="AI15" s="146"/>
      <c r="AJ15" s="146"/>
      <c r="AK15" s="107"/>
    </row>
    <row r="16" customHeight="1" spans="2:37">
      <c r="B16" s="77" t="str">
        <f>IF('1、包装标识检验'!B16="","",'1、包装标识检验'!B16)</f>
        <v/>
      </c>
      <c r="C16" s="78" t="str">
        <f>IF('1、包装标识检验'!C16="","",'1、包装标识检验'!C16)</f>
        <v/>
      </c>
      <c r="D16" s="78" t="str">
        <f>IF('1、包装标识检验'!D16="","",'1、包装标识检验'!D16)</f>
        <v/>
      </c>
      <c r="E16" s="78" t="str">
        <f>IF('1、包装标识检验'!E16="","",'1、包装标识检验'!E16)</f>
        <v/>
      </c>
      <c r="F16" s="79" t="str">
        <f>IF('1、包装标识检验'!F16="","",'1、包装标识检验'!F16)</f>
        <v/>
      </c>
      <c r="G16" s="78" t="str">
        <f>IF('1、包装标识检验'!G16="","",'1、包装标识检验'!G16)</f>
        <v/>
      </c>
      <c r="H16" s="78" t="str">
        <f>IF('1、包装标识检验'!H16="","",'1、包装标识检验'!H16)</f>
        <v/>
      </c>
      <c r="I16" s="88" t="str">
        <f>IF('1、包装标识检验'!I16="","",'1、包装标识检验'!I16)</f>
        <v/>
      </c>
      <c r="J16" s="198"/>
      <c r="K16" s="146"/>
      <c r="L16" s="100"/>
      <c r="M16" s="146"/>
      <c r="N16" s="146"/>
      <c r="O16" s="100"/>
      <c r="P16" s="146"/>
      <c r="Q16" s="146"/>
      <c r="R16" s="100"/>
      <c r="S16" s="146"/>
      <c r="T16" s="146"/>
      <c r="U16" s="100"/>
      <c r="V16" s="146"/>
      <c r="W16" s="146"/>
      <c r="X16" s="100"/>
      <c r="Y16" s="146"/>
      <c r="Z16" s="146"/>
      <c r="AA16" s="100"/>
      <c r="AB16" s="146"/>
      <c r="AC16" s="146"/>
      <c r="AD16" s="146"/>
      <c r="AE16" s="146"/>
      <c r="AF16" s="146"/>
      <c r="AG16" s="202"/>
      <c r="AH16" s="146"/>
      <c r="AI16" s="146"/>
      <c r="AJ16" s="146"/>
      <c r="AK16" s="107"/>
    </row>
    <row r="17" customHeight="1" spans="2:37">
      <c r="B17" s="77" t="str">
        <f>IF('1、包装标识检验'!B17="","",'1、包装标识检验'!B17)</f>
        <v/>
      </c>
      <c r="C17" s="78" t="str">
        <f>IF('1、包装标识检验'!C17="","",'1、包装标识检验'!C17)</f>
        <v/>
      </c>
      <c r="D17" s="78" t="str">
        <f>IF('1、包装标识检验'!D17="","",'1、包装标识检验'!D17)</f>
        <v/>
      </c>
      <c r="E17" s="78" t="str">
        <f>IF('1、包装标识检验'!E17="","",'1、包装标识检验'!E17)</f>
        <v/>
      </c>
      <c r="F17" s="79" t="str">
        <f>IF('1、包装标识检验'!F17="","",'1、包装标识检验'!F17)</f>
        <v/>
      </c>
      <c r="G17" s="78" t="str">
        <f>IF('1、包装标识检验'!G17="","",'1、包装标识检验'!G17)</f>
        <v/>
      </c>
      <c r="H17" s="78" t="str">
        <f>IF('1、包装标识检验'!H17="","",'1、包装标识检验'!H17)</f>
        <v/>
      </c>
      <c r="I17" s="88" t="str">
        <f>IF('1、包装标识检验'!I17="","",'1、包装标识检验'!I17)</f>
        <v/>
      </c>
      <c r="J17" s="198"/>
      <c r="K17" s="146"/>
      <c r="L17" s="100"/>
      <c r="M17" s="146"/>
      <c r="N17" s="146"/>
      <c r="O17" s="100"/>
      <c r="P17" s="146"/>
      <c r="Q17" s="146"/>
      <c r="R17" s="100"/>
      <c r="S17" s="146"/>
      <c r="T17" s="146"/>
      <c r="U17" s="100"/>
      <c r="V17" s="146"/>
      <c r="W17" s="146"/>
      <c r="X17" s="100"/>
      <c r="Y17" s="146"/>
      <c r="Z17" s="146"/>
      <c r="AA17" s="100"/>
      <c r="AB17" s="146"/>
      <c r="AC17" s="146"/>
      <c r="AD17" s="146"/>
      <c r="AE17" s="146"/>
      <c r="AF17" s="146"/>
      <c r="AG17" s="202"/>
      <c r="AH17" s="146"/>
      <c r="AI17" s="146"/>
      <c r="AJ17" s="146"/>
      <c r="AK17" s="107"/>
    </row>
    <row r="18" customHeight="1" spans="2:37">
      <c r="B18" s="77" t="str">
        <f>IF('1、包装标识检验'!B18="","",'1、包装标识检验'!B18)</f>
        <v/>
      </c>
      <c r="C18" s="78" t="str">
        <f>IF('1、包装标识检验'!C18="","",'1、包装标识检验'!C18)</f>
        <v/>
      </c>
      <c r="D18" s="78" t="str">
        <f>IF('1、包装标识检验'!D18="","",'1、包装标识检验'!D18)</f>
        <v/>
      </c>
      <c r="E18" s="78" t="str">
        <f>IF('1、包装标识检验'!E18="","",'1、包装标识检验'!E18)</f>
        <v/>
      </c>
      <c r="F18" s="79" t="str">
        <f>IF('1、包装标识检验'!F18="","",'1、包装标识检验'!F18)</f>
        <v/>
      </c>
      <c r="G18" s="78" t="str">
        <f>IF('1、包装标识检验'!G18="","",'1、包装标识检验'!G18)</f>
        <v/>
      </c>
      <c r="H18" s="78" t="str">
        <f>IF('1、包装标识检验'!H18="","",'1、包装标识检验'!H18)</f>
        <v/>
      </c>
      <c r="I18" s="88" t="str">
        <f>IF('1、包装标识检验'!I18="","",'1、包装标识检验'!I18)</f>
        <v/>
      </c>
      <c r="J18" s="198"/>
      <c r="K18" s="146"/>
      <c r="L18" s="100"/>
      <c r="M18" s="146"/>
      <c r="N18" s="146"/>
      <c r="O18" s="100"/>
      <c r="P18" s="146"/>
      <c r="Q18" s="146"/>
      <c r="R18" s="100"/>
      <c r="S18" s="146"/>
      <c r="T18" s="146"/>
      <c r="U18" s="100"/>
      <c r="V18" s="146"/>
      <c r="W18" s="146"/>
      <c r="X18" s="100"/>
      <c r="Y18" s="146"/>
      <c r="Z18" s="146"/>
      <c r="AA18" s="100"/>
      <c r="AB18" s="146"/>
      <c r="AC18" s="146"/>
      <c r="AD18" s="146"/>
      <c r="AE18" s="146"/>
      <c r="AF18" s="146"/>
      <c r="AG18" s="202"/>
      <c r="AH18" s="146"/>
      <c r="AI18" s="146"/>
      <c r="AJ18" s="146"/>
      <c r="AK18" s="107"/>
    </row>
    <row r="19" customHeight="1" spans="2:37">
      <c r="B19" s="77" t="str">
        <f>IF('1、包装标识检验'!B19="","",'1、包装标识检验'!B19)</f>
        <v/>
      </c>
      <c r="C19" s="78" t="str">
        <f>IF('1、包装标识检验'!C19="","",'1、包装标识检验'!C19)</f>
        <v/>
      </c>
      <c r="D19" s="78" t="str">
        <f>IF('1、包装标识检验'!D19="","",'1、包装标识检验'!D19)</f>
        <v/>
      </c>
      <c r="E19" s="78" t="str">
        <f>IF('1、包装标识检验'!E19="","",'1、包装标识检验'!E19)</f>
        <v/>
      </c>
      <c r="F19" s="79" t="str">
        <f>IF('1、包装标识检验'!F19="","",'1、包装标识检验'!F19)</f>
        <v/>
      </c>
      <c r="G19" s="78" t="str">
        <f>IF('1、包装标识检验'!G19="","",'1、包装标识检验'!G19)</f>
        <v/>
      </c>
      <c r="H19" s="78" t="str">
        <f>IF('1、包装标识检验'!H19="","",'1、包装标识检验'!H19)</f>
        <v/>
      </c>
      <c r="I19" s="88" t="str">
        <f>IF('1、包装标识检验'!I19="","",'1、包装标识检验'!I19)</f>
        <v/>
      </c>
      <c r="J19" s="198"/>
      <c r="K19" s="146"/>
      <c r="L19" s="100"/>
      <c r="M19" s="146"/>
      <c r="N19" s="146"/>
      <c r="O19" s="100"/>
      <c r="P19" s="146"/>
      <c r="Q19" s="146"/>
      <c r="R19" s="100"/>
      <c r="S19" s="146"/>
      <c r="T19" s="146"/>
      <c r="U19" s="100"/>
      <c r="V19" s="146"/>
      <c r="W19" s="146"/>
      <c r="X19" s="100"/>
      <c r="Y19" s="146"/>
      <c r="Z19" s="146"/>
      <c r="AA19" s="100"/>
      <c r="AB19" s="146"/>
      <c r="AC19" s="146"/>
      <c r="AD19" s="146"/>
      <c r="AE19" s="146"/>
      <c r="AF19" s="146"/>
      <c r="AG19" s="202"/>
      <c r="AH19" s="146"/>
      <c r="AI19" s="146"/>
      <c r="AJ19" s="146"/>
      <c r="AK19" s="107"/>
    </row>
    <row r="20" customHeight="1" spans="2:37">
      <c r="B20" s="77" t="str">
        <f>IF('1、包装标识检验'!B20="","",'1、包装标识检验'!B20)</f>
        <v/>
      </c>
      <c r="C20" s="78" t="str">
        <f>IF('1、包装标识检验'!C20="","",'1、包装标识检验'!C20)</f>
        <v/>
      </c>
      <c r="D20" s="78" t="str">
        <f>IF('1、包装标识检验'!D20="","",'1、包装标识检验'!D20)</f>
        <v/>
      </c>
      <c r="E20" s="78" t="str">
        <f>IF('1、包装标识检验'!E20="","",'1、包装标识检验'!E20)</f>
        <v/>
      </c>
      <c r="F20" s="79" t="str">
        <f>IF('1、包装标识检验'!F20="","",'1、包装标识检验'!F20)</f>
        <v/>
      </c>
      <c r="G20" s="78" t="str">
        <f>IF('1、包装标识检验'!G20="","",'1、包装标识检验'!G20)</f>
        <v/>
      </c>
      <c r="H20" s="78" t="str">
        <f>IF('1、包装标识检验'!H20="","",'1、包装标识检验'!H20)</f>
        <v/>
      </c>
      <c r="I20" s="88" t="str">
        <f>IF('1、包装标识检验'!I20="","",'1、包装标识检验'!I20)</f>
        <v/>
      </c>
      <c r="J20" s="198"/>
      <c r="K20" s="146"/>
      <c r="L20" s="100"/>
      <c r="M20" s="146"/>
      <c r="N20" s="146"/>
      <c r="O20" s="100"/>
      <c r="P20" s="146"/>
      <c r="Q20" s="146"/>
      <c r="R20" s="100"/>
      <c r="S20" s="146"/>
      <c r="T20" s="146"/>
      <c r="U20" s="100"/>
      <c r="V20" s="146"/>
      <c r="W20" s="146"/>
      <c r="X20" s="100"/>
      <c r="Y20" s="146"/>
      <c r="Z20" s="146"/>
      <c r="AA20" s="100"/>
      <c r="AB20" s="146"/>
      <c r="AC20" s="146"/>
      <c r="AD20" s="146"/>
      <c r="AE20" s="146"/>
      <c r="AF20" s="146"/>
      <c r="AG20" s="202"/>
      <c r="AH20" s="146"/>
      <c r="AI20" s="146"/>
      <c r="AJ20" s="146"/>
      <c r="AK20" s="107"/>
    </row>
    <row r="21" customHeight="1" spans="2:37">
      <c r="B21" s="77" t="str">
        <f>IF('1、包装标识检验'!B21="","",'1、包装标识检验'!B21)</f>
        <v/>
      </c>
      <c r="C21" s="78" t="str">
        <f>IF('1、包装标识检验'!C21="","",'1、包装标识检验'!C21)</f>
        <v/>
      </c>
      <c r="D21" s="78" t="str">
        <f>IF('1、包装标识检验'!D21="","",'1、包装标识检验'!D21)</f>
        <v/>
      </c>
      <c r="E21" s="78" t="str">
        <f>IF('1、包装标识检验'!E21="","",'1、包装标识检验'!E21)</f>
        <v/>
      </c>
      <c r="F21" s="79" t="str">
        <f>IF('1、包装标识检验'!F21="","",'1、包装标识检验'!F21)</f>
        <v/>
      </c>
      <c r="G21" s="78" t="str">
        <f>IF('1、包装标识检验'!G21="","",'1、包装标识检验'!G21)</f>
        <v/>
      </c>
      <c r="H21" s="78" t="str">
        <f>IF('1、包装标识检验'!H21="","",'1、包装标识检验'!H21)</f>
        <v/>
      </c>
      <c r="I21" s="88" t="str">
        <f>IF('1、包装标识检验'!I21="","",'1、包装标识检验'!I21)</f>
        <v/>
      </c>
      <c r="J21" s="198"/>
      <c r="K21" s="146"/>
      <c r="L21" s="100"/>
      <c r="M21" s="146"/>
      <c r="N21" s="146"/>
      <c r="O21" s="100"/>
      <c r="P21" s="146"/>
      <c r="Q21" s="146"/>
      <c r="R21" s="100"/>
      <c r="S21" s="146"/>
      <c r="T21" s="146"/>
      <c r="U21" s="100"/>
      <c r="V21" s="146"/>
      <c r="W21" s="146"/>
      <c r="X21" s="100"/>
      <c r="Y21" s="146"/>
      <c r="Z21" s="146"/>
      <c r="AA21" s="100"/>
      <c r="AB21" s="146"/>
      <c r="AC21" s="146"/>
      <c r="AD21" s="146"/>
      <c r="AE21" s="146"/>
      <c r="AF21" s="146"/>
      <c r="AG21" s="202"/>
      <c r="AH21" s="146"/>
      <c r="AI21" s="146"/>
      <c r="AJ21" s="146"/>
      <c r="AK21" s="107"/>
    </row>
    <row r="22" customHeight="1" spans="2:37">
      <c r="B22" s="77" t="str">
        <f>IF('1、包装标识检验'!B22="","",'1、包装标识检验'!B22)</f>
        <v/>
      </c>
      <c r="C22" s="78" t="str">
        <f>IF('1、包装标识检验'!C22="","",'1、包装标识检验'!C22)</f>
        <v/>
      </c>
      <c r="D22" s="78" t="str">
        <f>IF('1、包装标识检验'!D22="","",'1、包装标识检验'!D22)</f>
        <v/>
      </c>
      <c r="E22" s="78" t="str">
        <f>IF('1、包装标识检验'!E22="","",'1、包装标识检验'!E22)</f>
        <v/>
      </c>
      <c r="F22" s="79" t="str">
        <f>IF('1、包装标识检验'!F22="","",'1、包装标识检验'!F22)</f>
        <v/>
      </c>
      <c r="G22" s="78" t="str">
        <f>IF('1、包装标识检验'!G22="","",'1、包装标识检验'!G22)</f>
        <v/>
      </c>
      <c r="H22" s="78" t="str">
        <f>IF('1、包装标识检验'!H22="","",'1、包装标识检验'!H22)</f>
        <v/>
      </c>
      <c r="I22" s="88" t="str">
        <f>IF('1、包装标识检验'!I22="","",'1、包装标识检验'!I22)</f>
        <v/>
      </c>
      <c r="J22" s="198"/>
      <c r="K22" s="146"/>
      <c r="L22" s="100"/>
      <c r="M22" s="146"/>
      <c r="N22" s="146"/>
      <c r="O22" s="100"/>
      <c r="P22" s="146"/>
      <c r="Q22" s="146"/>
      <c r="R22" s="100"/>
      <c r="S22" s="146"/>
      <c r="T22" s="146"/>
      <c r="U22" s="100"/>
      <c r="V22" s="146"/>
      <c r="W22" s="146"/>
      <c r="X22" s="100"/>
      <c r="Y22" s="146"/>
      <c r="Z22" s="146"/>
      <c r="AA22" s="100"/>
      <c r="AB22" s="146"/>
      <c r="AC22" s="146"/>
      <c r="AD22" s="146"/>
      <c r="AE22" s="146"/>
      <c r="AF22" s="146"/>
      <c r="AG22" s="202"/>
      <c r="AH22" s="146"/>
      <c r="AI22" s="146"/>
      <c r="AJ22" s="146"/>
      <c r="AK22" s="107"/>
    </row>
    <row r="23" customHeight="1" spans="2:37">
      <c r="B23" s="77" t="str">
        <f>IF('1、包装标识检验'!B23="","",'1、包装标识检验'!B23)</f>
        <v/>
      </c>
      <c r="C23" s="78" t="str">
        <f>IF('1、包装标识检验'!C23="","",'1、包装标识检验'!C23)</f>
        <v/>
      </c>
      <c r="D23" s="78" t="str">
        <f>IF('1、包装标识检验'!D23="","",'1、包装标识检验'!D23)</f>
        <v/>
      </c>
      <c r="E23" s="78" t="str">
        <f>IF('1、包装标识检验'!E23="","",'1、包装标识检验'!E23)</f>
        <v/>
      </c>
      <c r="F23" s="79" t="str">
        <f>IF('1、包装标识检验'!F23="","",'1、包装标识检验'!F23)</f>
        <v/>
      </c>
      <c r="G23" s="78" t="str">
        <f>IF('1、包装标识检验'!G23="","",'1、包装标识检验'!G23)</f>
        <v/>
      </c>
      <c r="H23" s="78" t="str">
        <f>IF('1、包装标识检验'!H23="","",'1、包装标识检验'!H23)</f>
        <v/>
      </c>
      <c r="I23" s="88" t="str">
        <f>IF('1、包装标识检验'!I23="","",'1、包装标识检验'!I23)</f>
        <v/>
      </c>
      <c r="J23" s="198"/>
      <c r="K23" s="146"/>
      <c r="L23" s="100"/>
      <c r="M23" s="146"/>
      <c r="N23" s="146"/>
      <c r="O23" s="100"/>
      <c r="P23" s="146"/>
      <c r="Q23" s="146"/>
      <c r="R23" s="100"/>
      <c r="S23" s="146"/>
      <c r="T23" s="146"/>
      <c r="U23" s="100"/>
      <c r="V23" s="146"/>
      <c r="W23" s="146"/>
      <c r="X23" s="100"/>
      <c r="Y23" s="146"/>
      <c r="Z23" s="146"/>
      <c r="AA23" s="100"/>
      <c r="AB23" s="146"/>
      <c r="AC23" s="146"/>
      <c r="AD23" s="146"/>
      <c r="AE23" s="146"/>
      <c r="AF23" s="146"/>
      <c r="AG23" s="202"/>
      <c r="AH23" s="146"/>
      <c r="AI23" s="146"/>
      <c r="AJ23" s="146"/>
      <c r="AK23" s="107"/>
    </row>
    <row r="24" customHeight="1" spans="2:37">
      <c r="B24" s="77" t="str">
        <f>IF('1、包装标识检验'!B24="","",'1、包装标识检验'!B24)</f>
        <v/>
      </c>
      <c r="C24" s="78" t="str">
        <f>IF('1、包装标识检验'!C24="","",'1、包装标识检验'!C24)</f>
        <v/>
      </c>
      <c r="D24" s="78" t="str">
        <f>IF('1、包装标识检验'!D24="","",'1、包装标识检验'!D24)</f>
        <v/>
      </c>
      <c r="E24" s="78" t="str">
        <f>IF('1、包装标识检验'!E24="","",'1、包装标识检验'!E24)</f>
        <v/>
      </c>
      <c r="F24" s="79" t="str">
        <f>IF('1、包装标识检验'!F24="","",'1、包装标识检验'!F24)</f>
        <v/>
      </c>
      <c r="G24" s="78" t="str">
        <f>IF('1、包装标识检验'!G24="","",'1、包装标识检验'!G24)</f>
        <v/>
      </c>
      <c r="H24" s="78" t="str">
        <f>IF('1、包装标识检验'!H24="","",'1、包装标识检验'!H24)</f>
        <v/>
      </c>
      <c r="I24" s="88" t="str">
        <f>IF('1、包装标识检验'!I24="","",'1、包装标识检验'!I24)</f>
        <v/>
      </c>
      <c r="J24" s="198"/>
      <c r="K24" s="146"/>
      <c r="L24" s="100"/>
      <c r="M24" s="146"/>
      <c r="N24" s="146"/>
      <c r="O24" s="100"/>
      <c r="P24" s="146"/>
      <c r="Q24" s="146"/>
      <c r="R24" s="100"/>
      <c r="S24" s="146"/>
      <c r="T24" s="146"/>
      <c r="U24" s="100"/>
      <c r="V24" s="146"/>
      <c r="W24" s="146"/>
      <c r="X24" s="100"/>
      <c r="Y24" s="146"/>
      <c r="Z24" s="146"/>
      <c r="AA24" s="100"/>
      <c r="AB24" s="146"/>
      <c r="AC24" s="146"/>
      <c r="AD24" s="146"/>
      <c r="AE24" s="146"/>
      <c r="AF24" s="146"/>
      <c r="AG24" s="202"/>
      <c r="AH24" s="146"/>
      <c r="AI24" s="146"/>
      <c r="AJ24" s="146"/>
      <c r="AK24" s="107"/>
    </row>
    <row r="25" customHeight="1" spans="2:37">
      <c r="B25" s="77" t="str">
        <f>IF('1、包装标识检验'!B25="","",'1、包装标识检验'!B25)</f>
        <v/>
      </c>
      <c r="C25" s="78" t="str">
        <f>IF('1、包装标识检验'!C25="","",'1、包装标识检验'!C25)</f>
        <v/>
      </c>
      <c r="D25" s="78" t="str">
        <f>IF('1、包装标识检验'!D25="","",'1、包装标识检验'!D25)</f>
        <v/>
      </c>
      <c r="E25" s="78" t="str">
        <f>IF('1、包装标识检验'!E25="","",'1、包装标识检验'!E25)</f>
        <v/>
      </c>
      <c r="F25" s="79" t="str">
        <f>IF('1、包装标识检验'!F25="","",'1、包装标识检验'!F25)</f>
        <v/>
      </c>
      <c r="G25" s="78" t="str">
        <f>IF('1、包装标识检验'!G25="","",'1、包装标识检验'!G25)</f>
        <v/>
      </c>
      <c r="H25" s="78" t="str">
        <f>IF('1、包装标识检验'!H25="","",'1、包装标识检验'!H25)</f>
        <v/>
      </c>
      <c r="I25" s="88" t="str">
        <f>IF('1、包装标识检验'!I25="","",'1、包装标识检验'!I25)</f>
        <v/>
      </c>
      <c r="J25" s="198"/>
      <c r="K25" s="146"/>
      <c r="L25" s="100"/>
      <c r="M25" s="146"/>
      <c r="N25" s="146"/>
      <c r="O25" s="100"/>
      <c r="P25" s="146"/>
      <c r="Q25" s="146"/>
      <c r="R25" s="100"/>
      <c r="S25" s="146"/>
      <c r="T25" s="146"/>
      <c r="U25" s="100"/>
      <c r="V25" s="146"/>
      <c r="W25" s="146"/>
      <c r="X25" s="100"/>
      <c r="Y25" s="146"/>
      <c r="Z25" s="146"/>
      <c r="AA25" s="100"/>
      <c r="AB25" s="146"/>
      <c r="AC25" s="146"/>
      <c r="AD25" s="146"/>
      <c r="AE25" s="146"/>
      <c r="AF25" s="146"/>
      <c r="AG25" s="202"/>
      <c r="AH25" s="146"/>
      <c r="AI25" s="146"/>
      <c r="AJ25" s="146"/>
      <c r="AK25" s="107"/>
    </row>
    <row r="26" customHeight="1" spans="2:37">
      <c r="B26" s="77" t="str">
        <f>IF('1、包装标识检验'!B26="","",'1、包装标识检验'!B26)</f>
        <v/>
      </c>
      <c r="C26" s="78" t="str">
        <f>IF('1、包装标识检验'!C26="","",'1、包装标识检验'!C26)</f>
        <v/>
      </c>
      <c r="D26" s="78" t="str">
        <f>IF('1、包装标识检验'!D26="","",'1、包装标识检验'!D26)</f>
        <v/>
      </c>
      <c r="E26" s="78" t="str">
        <f>IF('1、包装标识检验'!E26="","",'1、包装标识检验'!E26)</f>
        <v/>
      </c>
      <c r="F26" s="79" t="str">
        <f>IF('1、包装标识检验'!F26="","",'1、包装标识检验'!F26)</f>
        <v/>
      </c>
      <c r="G26" s="78" t="str">
        <f>IF('1、包装标识检验'!G26="","",'1、包装标识检验'!G26)</f>
        <v/>
      </c>
      <c r="H26" s="78" t="str">
        <f>IF('1、包装标识检验'!H26="","",'1、包装标识检验'!H26)</f>
        <v/>
      </c>
      <c r="I26" s="88" t="str">
        <f>IF('1、包装标识检验'!I26="","",'1、包装标识检验'!I26)</f>
        <v/>
      </c>
      <c r="J26" s="198"/>
      <c r="K26" s="146"/>
      <c r="L26" s="100"/>
      <c r="M26" s="146"/>
      <c r="N26" s="146"/>
      <c r="O26" s="100"/>
      <c r="P26" s="146"/>
      <c r="Q26" s="146"/>
      <c r="R26" s="100"/>
      <c r="S26" s="146"/>
      <c r="T26" s="146"/>
      <c r="U26" s="100"/>
      <c r="V26" s="146"/>
      <c r="W26" s="146"/>
      <c r="X26" s="100"/>
      <c r="Y26" s="146"/>
      <c r="Z26" s="146"/>
      <c r="AA26" s="100"/>
      <c r="AB26" s="146"/>
      <c r="AC26" s="146"/>
      <c r="AD26" s="146"/>
      <c r="AE26" s="146"/>
      <c r="AF26" s="146"/>
      <c r="AG26" s="202"/>
      <c r="AH26" s="146"/>
      <c r="AI26" s="146"/>
      <c r="AJ26" s="146"/>
      <c r="AK26" s="107"/>
    </row>
    <row r="27" customHeight="1" spans="2:37">
      <c r="B27" s="77" t="str">
        <f>IF('1、包装标识检验'!B27="","",'1、包装标识检验'!B27)</f>
        <v/>
      </c>
      <c r="C27" s="78" t="str">
        <f>IF('1、包装标识检验'!C27="","",'1、包装标识检验'!C27)</f>
        <v/>
      </c>
      <c r="D27" s="78" t="str">
        <f>IF('1、包装标识检验'!D27="","",'1、包装标识检验'!D27)</f>
        <v/>
      </c>
      <c r="E27" s="78" t="str">
        <f>IF('1、包装标识检验'!E27="","",'1、包装标识检验'!E27)</f>
        <v/>
      </c>
      <c r="F27" s="79" t="str">
        <f>IF('1、包装标识检验'!F27="","",'1、包装标识检验'!F27)</f>
        <v/>
      </c>
      <c r="G27" s="78" t="str">
        <f>IF('1、包装标识检验'!G27="","",'1、包装标识检验'!G27)</f>
        <v/>
      </c>
      <c r="H27" s="78" t="str">
        <f>IF('1、包装标识检验'!H27="","",'1、包装标识检验'!H27)</f>
        <v/>
      </c>
      <c r="I27" s="88" t="str">
        <f>IF('1、包装标识检验'!I27="","",'1、包装标识检验'!I27)</f>
        <v/>
      </c>
      <c r="J27" s="198"/>
      <c r="K27" s="146"/>
      <c r="L27" s="100"/>
      <c r="M27" s="146"/>
      <c r="N27" s="146"/>
      <c r="O27" s="100"/>
      <c r="P27" s="146"/>
      <c r="Q27" s="146"/>
      <c r="R27" s="100"/>
      <c r="S27" s="146"/>
      <c r="T27" s="146"/>
      <c r="U27" s="100"/>
      <c r="V27" s="146"/>
      <c r="W27" s="146"/>
      <c r="X27" s="100"/>
      <c r="Y27" s="146"/>
      <c r="Z27" s="146"/>
      <c r="AA27" s="100"/>
      <c r="AB27" s="146"/>
      <c r="AC27" s="146"/>
      <c r="AD27" s="146"/>
      <c r="AE27" s="146"/>
      <c r="AF27" s="146"/>
      <c r="AG27" s="202"/>
      <c r="AH27" s="146"/>
      <c r="AI27" s="146"/>
      <c r="AJ27" s="146"/>
      <c r="AK27" s="107"/>
    </row>
    <row r="28" customHeight="1" spans="2:37">
      <c r="B28" s="77" t="str">
        <f>IF('1、包装标识检验'!B28="","",'1、包装标识检验'!B28)</f>
        <v/>
      </c>
      <c r="C28" s="78" t="str">
        <f>IF('1、包装标识检验'!C28="","",'1、包装标识检验'!C28)</f>
        <v/>
      </c>
      <c r="D28" s="78" t="str">
        <f>IF('1、包装标识检验'!D28="","",'1、包装标识检验'!D28)</f>
        <v/>
      </c>
      <c r="E28" s="78" t="str">
        <f>IF('1、包装标识检验'!E28="","",'1、包装标识检验'!E28)</f>
        <v/>
      </c>
      <c r="F28" s="79" t="str">
        <f>IF('1、包装标识检验'!F28="","",'1、包装标识检验'!F28)</f>
        <v/>
      </c>
      <c r="G28" s="78" t="str">
        <f>IF('1、包装标识检验'!G28="","",'1、包装标识检验'!G28)</f>
        <v/>
      </c>
      <c r="H28" s="78" t="str">
        <f>IF('1、包装标识检验'!H28="","",'1、包装标识检验'!H28)</f>
        <v/>
      </c>
      <c r="I28" s="88" t="str">
        <f>IF('1、包装标识检验'!I28="","",'1、包装标识检验'!I28)</f>
        <v/>
      </c>
      <c r="J28" s="198"/>
      <c r="K28" s="146"/>
      <c r="L28" s="100"/>
      <c r="M28" s="146"/>
      <c r="N28" s="146"/>
      <c r="O28" s="100"/>
      <c r="P28" s="146"/>
      <c r="Q28" s="146"/>
      <c r="R28" s="100"/>
      <c r="S28" s="146"/>
      <c r="T28" s="146"/>
      <c r="U28" s="100"/>
      <c r="V28" s="146"/>
      <c r="W28" s="146"/>
      <c r="X28" s="100"/>
      <c r="Y28" s="146"/>
      <c r="Z28" s="146"/>
      <c r="AA28" s="100"/>
      <c r="AB28" s="146"/>
      <c r="AC28" s="146"/>
      <c r="AD28" s="146"/>
      <c r="AE28" s="146"/>
      <c r="AF28" s="146"/>
      <c r="AG28" s="202"/>
      <c r="AH28" s="146"/>
      <c r="AI28" s="146"/>
      <c r="AJ28" s="146"/>
      <c r="AK28" s="107"/>
    </row>
    <row r="29" customHeight="1" spans="2:37">
      <c r="B29" s="77" t="str">
        <f>IF('1、包装标识检验'!B29="","",'1、包装标识检验'!B29)</f>
        <v/>
      </c>
      <c r="C29" s="78" t="str">
        <f>IF('1、包装标识检验'!C29="","",'1、包装标识检验'!C29)</f>
        <v/>
      </c>
      <c r="D29" s="78" t="str">
        <f>IF('1、包装标识检验'!D29="","",'1、包装标识检验'!D29)</f>
        <v/>
      </c>
      <c r="E29" s="78" t="str">
        <f>IF('1、包装标识检验'!E29="","",'1、包装标识检验'!E29)</f>
        <v/>
      </c>
      <c r="F29" s="79" t="str">
        <f>IF('1、包装标识检验'!F29="","",'1、包装标识检验'!F29)</f>
        <v/>
      </c>
      <c r="G29" s="78" t="str">
        <f>IF('1、包装标识检验'!G29="","",'1、包装标识检验'!G29)</f>
        <v/>
      </c>
      <c r="H29" s="78" t="str">
        <f>IF('1、包装标识检验'!H29="","",'1、包装标识检验'!H29)</f>
        <v/>
      </c>
      <c r="I29" s="88" t="str">
        <f>IF('1、包装标识检验'!I29="","",'1、包装标识检验'!I29)</f>
        <v/>
      </c>
      <c r="J29" s="198"/>
      <c r="K29" s="146"/>
      <c r="L29" s="100"/>
      <c r="M29" s="146"/>
      <c r="N29" s="146"/>
      <c r="O29" s="100"/>
      <c r="P29" s="146"/>
      <c r="Q29" s="146"/>
      <c r="R29" s="100"/>
      <c r="S29" s="146"/>
      <c r="T29" s="146"/>
      <c r="U29" s="100"/>
      <c r="V29" s="146"/>
      <c r="W29" s="146"/>
      <c r="X29" s="100"/>
      <c r="Y29" s="146"/>
      <c r="Z29" s="146"/>
      <c r="AA29" s="100"/>
      <c r="AB29" s="146"/>
      <c r="AC29" s="146"/>
      <c r="AD29" s="146"/>
      <c r="AE29" s="146"/>
      <c r="AF29" s="146"/>
      <c r="AG29" s="202"/>
      <c r="AH29" s="146"/>
      <c r="AI29" s="146"/>
      <c r="AJ29" s="146"/>
      <c r="AK29" s="107"/>
    </row>
    <row r="30" customHeight="1" spans="2:37">
      <c r="B30" s="77" t="str">
        <f>IF('1、包装标识检验'!B30="","",'1、包装标识检验'!B30)</f>
        <v/>
      </c>
      <c r="C30" s="78" t="str">
        <f>IF('1、包装标识检验'!C30="","",'1、包装标识检验'!C30)</f>
        <v/>
      </c>
      <c r="D30" s="78" t="str">
        <f>IF('1、包装标识检验'!D30="","",'1、包装标识检验'!D30)</f>
        <v/>
      </c>
      <c r="E30" s="78" t="str">
        <f>IF('1、包装标识检验'!E30="","",'1、包装标识检验'!E30)</f>
        <v/>
      </c>
      <c r="F30" s="79" t="str">
        <f>IF('1、包装标识检验'!F30="","",'1、包装标识检验'!F30)</f>
        <v/>
      </c>
      <c r="G30" s="78" t="str">
        <f>IF('1、包装标识检验'!G30="","",'1、包装标识检验'!G30)</f>
        <v/>
      </c>
      <c r="H30" s="78" t="str">
        <f>IF('1、包装标识检验'!H30="","",'1、包装标识检验'!H30)</f>
        <v/>
      </c>
      <c r="I30" s="88" t="str">
        <f>IF('1、包装标识检验'!I30="","",'1、包装标识检验'!I30)</f>
        <v/>
      </c>
      <c r="J30" s="198"/>
      <c r="K30" s="146"/>
      <c r="L30" s="100"/>
      <c r="M30" s="146"/>
      <c r="N30" s="146"/>
      <c r="O30" s="100"/>
      <c r="P30" s="146"/>
      <c r="Q30" s="146"/>
      <c r="R30" s="100"/>
      <c r="S30" s="146"/>
      <c r="T30" s="146"/>
      <c r="U30" s="100"/>
      <c r="V30" s="146"/>
      <c r="W30" s="146"/>
      <c r="X30" s="100"/>
      <c r="Y30" s="146"/>
      <c r="Z30" s="146"/>
      <c r="AA30" s="100"/>
      <c r="AB30" s="146"/>
      <c r="AC30" s="146"/>
      <c r="AD30" s="146"/>
      <c r="AE30" s="146"/>
      <c r="AF30" s="146"/>
      <c r="AG30" s="202"/>
      <c r="AH30" s="146"/>
      <c r="AI30" s="146"/>
      <c r="AJ30" s="146"/>
      <c r="AK30" s="107"/>
    </row>
    <row r="31" customHeight="1" spans="2:37">
      <c r="B31" s="77" t="str">
        <f>IF('1、包装标识检验'!B31="","",'1、包装标识检验'!B31)</f>
        <v/>
      </c>
      <c r="C31" s="78" t="str">
        <f>IF('1、包装标识检验'!C31="","",'1、包装标识检验'!C31)</f>
        <v/>
      </c>
      <c r="D31" s="78" t="str">
        <f>IF('1、包装标识检验'!D31="","",'1、包装标识检验'!D31)</f>
        <v/>
      </c>
      <c r="E31" s="78" t="str">
        <f>IF('1、包装标识检验'!E31="","",'1、包装标识检验'!E31)</f>
        <v/>
      </c>
      <c r="F31" s="79" t="str">
        <f>IF('1、包装标识检验'!F31="","",'1、包装标识检验'!F31)</f>
        <v/>
      </c>
      <c r="G31" s="78" t="str">
        <f>IF('1、包装标识检验'!G31="","",'1、包装标识检验'!G31)</f>
        <v/>
      </c>
      <c r="H31" s="78" t="str">
        <f>IF('1、包装标识检验'!H31="","",'1、包装标识检验'!H31)</f>
        <v/>
      </c>
      <c r="I31" s="88" t="str">
        <f>IF('1、包装标识检验'!I31="","",'1、包装标识检验'!I31)</f>
        <v/>
      </c>
      <c r="J31" s="198"/>
      <c r="K31" s="146"/>
      <c r="L31" s="100"/>
      <c r="M31" s="146"/>
      <c r="N31" s="146"/>
      <c r="O31" s="100"/>
      <c r="P31" s="146"/>
      <c r="Q31" s="146"/>
      <c r="R31" s="100"/>
      <c r="S31" s="146"/>
      <c r="T31" s="146"/>
      <c r="U31" s="100"/>
      <c r="V31" s="146"/>
      <c r="W31" s="146"/>
      <c r="X31" s="100"/>
      <c r="Y31" s="146"/>
      <c r="Z31" s="146"/>
      <c r="AA31" s="100"/>
      <c r="AB31" s="146"/>
      <c r="AC31" s="146"/>
      <c r="AD31" s="146"/>
      <c r="AE31" s="146"/>
      <c r="AF31" s="146"/>
      <c r="AG31" s="202"/>
      <c r="AH31" s="146"/>
      <c r="AI31" s="146"/>
      <c r="AJ31" s="146"/>
      <c r="AK31" s="107"/>
    </row>
    <row r="32" customHeight="1" spans="2:37">
      <c r="B32" s="77" t="str">
        <f>IF('1、包装标识检验'!B32="","",'1、包装标识检验'!B32)</f>
        <v/>
      </c>
      <c r="C32" s="78" t="str">
        <f>IF('1、包装标识检验'!C32="","",'1、包装标识检验'!C32)</f>
        <v/>
      </c>
      <c r="D32" s="78" t="str">
        <f>IF('1、包装标识检验'!D32="","",'1、包装标识检验'!D32)</f>
        <v/>
      </c>
      <c r="E32" s="78" t="str">
        <f>IF('1、包装标识检验'!E32="","",'1、包装标识检验'!E32)</f>
        <v/>
      </c>
      <c r="F32" s="79" t="str">
        <f>IF('1、包装标识检验'!F32="","",'1、包装标识检验'!F32)</f>
        <v/>
      </c>
      <c r="G32" s="78" t="str">
        <f>IF('1、包装标识检验'!G32="","",'1、包装标识检验'!G32)</f>
        <v/>
      </c>
      <c r="H32" s="78" t="str">
        <f>IF('1、包装标识检验'!H32="","",'1、包装标识检验'!H32)</f>
        <v/>
      </c>
      <c r="I32" s="88" t="str">
        <f>IF('1、包装标识检验'!I32="","",'1、包装标识检验'!I32)</f>
        <v/>
      </c>
      <c r="J32" s="198"/>
      <c r="K32" s="146"/>
      <c r="L32" s="100"/>
      <c r="M32" s="146"/>
      <c r="N32" s="146"/>
      <c r="O32" s="100"/>
      <c r="P32" s="146"/>
      <c r="Q32" s="146"/>
      <c r="R32" s="100"/>
      <c r="S32" s="146"/>
      <c r="T32" s="146"/>
      <c r="U32" s="100"/>
      <c r="V32" s="146"/>
      <c r="W32" s="146"/>
      <c r="X32" s="100"/>
      <c r="Y32" s="146"/>
      <c r="Z32" s="146"/>
      <c r="AA32" s="100"/>
      <c r="AB32" s="146"/>
      <c r="AC32" s="146"/>
      <c r="AD32" s="146"/>
      <c r="AE32" s="146"/>
      <c r="AF32" s="146"/>
      <c r="AG32" s="202"/>
      <c r="AH32" s="146"/>
      <c r="AI32" s="146"/>
      <c r="AJ32" s="146"/>
      <c r="AK32" s="107"/>
    </row>
    <row r="33" customHeight="1" spans="2:37">
      <c r="B33" s="77" t="str">
        <f>IF('1、包装标识检验'!B33="","",'1、包装标识检验'!B33)</f>
        <v/>
      </c>
      <c r="C33" s="78" t="str">
        <f>IF('1、包装标识检验'!C33="","",'1、包装标识检验'!C33)</f>
        <v/>
      </c>
      <c r="D33" s="78" t="str">
        <f>IF('1、包装标识检验'!D33="","",'1、包装标识检验'!D33)</f>
        <v/>
      </c>
      <c r="E33" s="78" t="str">
        <f>IF('1、包装标识检验'!E33="","",'1、包装标识检验'!E33)</f>
        <v/>
      </c>
      <c r="F33" s="79" t="str">
        <f>IF('1、包装标识检验'!F33="","",'1、包装标识检验'!F33)</f>
        <v/>
      </c>
      <c r="G33" s="78" t="str">
        <f>IF('1、包装标识检验'!G33="","",'1、包装标识检验'!G33)</f>
        <v/>
      </c>
      <c r="H33" s="78" t="str">
        <f>IF('1、包装标识检验'!H33="","",'1、包装标识检验'!H33)</f>
        <v/>
      </c>
      <c r="I33" s="88" t="str">
        <f>IF('1、包装标识检验'!I33="","",'1、包装标识检验'!I33)</f>
        <v/>
      </c>
      <c r="J33" s="198"/>
      <c r="K33" s="146"/>
      <c r="L33" s="100"/>
      <c r="M33" s="146"/>
      <c r="N33" s="146"/>
      <c r="O33" s="100"/>
      <c r="P33" s="146"/>
      <c r="Q33" s="146"/>
      <c r="R33" s="100"/>
      <c r="S33" s="146"/>
      <c r="T33" s="146"/>
      <c r="U33" s="100"/>
      <c r="V33" s="146"/>
      <c r="W33" s="146"/>
      <c r="X33" s="100"/>
      <c r="Y33" s="146"/>
      <c r="Z33" s="146"/>
      <c r="AA33" s="100"/>
      <c r="AB33" s="146"/>
      <c r="AC33" s="146"/>
      <c r="AD33" s="146"/>
      <c r="AE33" s="146"/>
      <c r="AF33" s="146"/>
      <c r="AG33" s="202"/>
      <c r="AH33" s="146"/>
      <c r="AI33" s="146"/>
      <c r="AJ33" s="146"/>
      <c r="AK33" s="107"/>
    </row>
    <row r="34" customHeight="1" spans="2:37">
      <c r="B34" s="77" t="str">
        <f>IF('1、包装标识检验'!B34="","",'1、包装标识检验'!B34)</f>
        <v/>
      </c>
      <c r="C34" s="78" t="str">
        <f>IF('1、包装标识检验'!C34="","",'1、包装标识检验'!C34)</f>
        <v/>
      </c>
      <c r="D34" s="78" t="str">
        <f>IF('1、包装标识检验'!D34="","",'1、包装标识检验'!D34)</f>
        <v/>
      </c>
      <c r="E34" s="78" t="str">
        <f>IF('1、包装标识检验'!E34="","",'1、包装标识检验'!E34)</f>
        <v/>
      </c>
      <c r="F34" s="79" t="str">
        <f>IF('1、包装标识检验'!F34="","",'1、包装标识检验'!F34)</f>
        <v/>
      </c>
      <c r="G34" s="78" t="str">
        <f>IF('1、包装标识检验'!G34="","",'1、包装标识检验'!G34)</f>
        <v/>
      </c>
      <c r="H34" s="78" t="str">
        <f>IF('1、包装标识检验'!H34="","",'1、包装标识检验'!H34)</f>
        <v/>
      </c>
      <c r="I34" s="88" t="str">
        <f>IF('1、包装标识检验'!I34="","",'1、包装标识检验'!I34)</f>
        <v/>
      </c>
      <c r="J34" s="198"/>
      <c r="K34" s="146"/>
      <c r="L34" s="100"/>
      <c r="M34" s="146"/>
      <c r="N34" s="146"/>
      <c r="O34" s="100"/>
      <c r="P34" s="146"/>
      <c r="Q34" s="146"/>
      <c r="R34" s="100"/>
      <c r="S34" s="146"/>
      <c r="T34" s="146"/>
      <c r="U34" s="100"/>
      <c r="V34" s="146"/>
      <c r="W34" s="146"/>
      <c r="X34" s="100"/>
      <c r="Y34" s="146"/>
      <c r="Z34" s="146"/>
      <c r="AA34" s="100"/>
      <c r="AB34" s="146"/>
      <c r="AC34" s="146"/>
      <c r="AD34" s="146"/>
      <c r="AE34" s="146"/>
      <c r="AF34" s="146"/>
      <c r="AG34" s="202"/>
      <c r="AH34" s="146"/>
      <c r="AI34" s="146"/>
      <c r="AJ34" s="146"/>
      <c r="AK34" s="107"/>
    </row>
    <row r="35" customHeight="1" spans="2:37">
      <c r="B35" s="77" t="str">
        <f>IF('1、包装标识检验'!B35="","",'1、包装标识检验'!B35)</f>
        <v/>
      </c>
      <c r="C35" s="78" t="str">
        <f>IF('1、包装标识检验'!C35="","",'1、包装标识检验'!C35)</f>
        <v/>
      </c>
      <c r="D35" s="78" t="str">
        <f>IF('1、包装标识检验'!D35="","",'1、包装标识检验'!D35)</f>
        <v/>
      </c>
      <c r="E35" s="78" t="str">
        <f>IF('1、包装标识检验'!E35="","",'1、包装标识检验'!E35)</f>
        <v/>
      </c>
      <c r="F35" s="79" t="str">
        <f>IF('1、包装标识检验'!F35="","",'1、包装标识检验'!F35)</f>
        <v/>
      </c>
      <c r="G35" s="78" t="str">
        <f>IF('1、包装标识检验'!G35="","",'1、包装标识检验'!G35)</f>
        <v/>
      </c>
      <c r="H35" s="78" t="str">
        <f>IF('1、包装标识检验'!H35="","",'1、包装标识检验'!H35)</f>
        <v/>
      </c>
      <c r="I35" s="88" t="str">
        <f>IF('1、包装标识检验'!I35="","",'1、包装标识检验'!I35)</f>
        <v/>
      </c>
      <c r="J35" s="198"/>
      <c r="K35" s="146"/>
      <c r="L35" s="100"/>
      <c r="M35" s="146"/>
      <c r="N35" s="146"/>
      <c r="O35" s="100"/>
      <c r="P35" s="146"/>
      <c r="Q35" s="146"/>
      <c r="R35" s="100"/>
      <c r="S35" s="146"/>
      <c r="T35" s="146"/>
      <c r="U35" s="100"/>
      <c r="V35" s="146"/>
      <c r="W35" s="146"/>
      <c r="X35" s="100"/>
      <c r="Y35" s="146"/>
      <c r="Z35" s="146"/>
      <c r="AA35" s="100"/>
      <c r="AB35" s="146"/>
      <c r="AC35" s="146"/>
      <c r="AD35" s="146"/>
      <c r="AE35" s="146"/>
      <c r="AF35" s="146"/>
      <c r="AG35" s="202"/>
      <c r="AH35" s="146"/>
      <c r="AI35" s="146"/>
      <c r="AJ35" s="146"/>
      <c r="AK35" s="107"/>
    </row>
    <row r="36" customHeight="1" spans="2:37">
      <c r="B36" s="77" t="str">
        <f>IF('1、包装标识检验'!B36="","",'1、包装标识检验'!B36)</f>
        <v/>
      </c>
      <c r="C36" s="78" t="str">
        <f>IF('1、包装标识检验'!C36="","",'1、包装标识检验'!C36)</f>
        <v/>
      </c>
      <c r="D36" s="78" t="str">
        <f>IF('1、包装标识检验'!D36="","",'1、包装标识检验'!D36)</f>
        <v/>
      </c>
      <c r="E36" s="78" t="str">
        <f>IF('1、包装标识检验'!E36="","",'1、包装标识检验'!E36)</f>
        <v/>
      </c>
      <c r="F36" s="79" t="str">
        <f>IF('1、包装标识检验'!F36="","",'1、包装标识检验'!F36)</f>
        <v/>
      </c>
      <c r="G36" s="78" t="str">
        <f>IF('1、包装标识检验'!G36="","",'1、包装标识检验'!G36)</f>
        <v/>
      </c>
      <c r="H36" s="78" t="str">
        <f>IF('1、包装标识检验'!H36="","",'1、包装标识检验'!H36)</f>
        <v/>
      </c>
      <c r="I36" s="88" t="str">
        <f>IF('1、包装标识检验'!I36="","",'1、包装标识检验'!I36)</f>
        <v/>
      </c>
      <c r="J36" s="198"/>
      <c r="K36" s="146"/>
      <c r="L36" s="100"/>
      <c r="M36" s="146"/>
      <c r="N36" s="146"/>
      <c r="O36" s="100"/>
      <c r="P36" s="146"/>
      <c r="Q36" s="146"/>
      <c r="R36" s="100"/>
      <c r="S36" s="146"/>
      <c r="T36" s="146"/>
      <c r="U36" s="100"/>
      <c r="V36" s="146"/>
      <c r="W36" s="146"/>
      <c r="X36" s="100"/>
      <c r="Y36" s="146"/>
      <c r="Z36" s="146"/>
      <c r="AA36" s="100"/>
      <c r="AB36" s="146"/>
      <c r="AC36" s="146"/>
      <c r="AD36" s="146"/>
      <c r="AE36" s="146"/>
      <c r="AF36" s="146"/>
      <c r="AG36" s="202"/>
      <c r="AH36" s="146"/>
      <c r="AI36" s="146"/>
      <c r="AJ36" s="146"/>
      <c r="AK36" s="107"/>
    </row>
    <row r="37" customHeight="1" spans="2:37">
      <c r="B37" s="77" t="str">
        <f>IF('1、包装标识检验'!B37="","",'1、包装标识检验'!B37)</f>
        <v/>
      </c>
      <c r="C37" s="78" t="str">
        <f>IF('1、包装标识检验'!C37="","",'1、包装标识检验'!C37)</f>
        <v/>
      </c>
      <c r="D37" s="78" t="str">
        <f>IF('1、包装标识检验'!D37="","",'1、包装标识检验'!D37)</f>
        <v/>
      </c>
      <c r="E37" s="78" t="str">
        <f>IF('1、包装标识检验'!E37="","",'1、包装标识检验'!E37)</f>
        <v/>
      </c>
      <c r="F37" s="79" t="str">
        <f>IF('1、包装标识检验'!F37="","",'1、包装标识检验'!F37)</f>
        <v/>
      </c>
      <c r="G37" s="78" t="str">
        <f>IF('1、包装标识检验'!G37="","",'1、包装标识检验'!G37)</f>
        <v/>
      </c>
      <c r="H37" s="78" t="str">
        <f>IF('1、包装标识检验'!H37="","",'1、包装标识检验'!H37)</f>
        <v/>
      </c>
      <c r="I37" s="88" t="str">
        <f>IF('1、包装标识检验'!I37="","",'1、包装标识检验'!I37)</f>
        <v/>
      </c>
      <c r="J37" s="198"/>
      <c r="K37" s="146"/>
      <c r="L37" s="100"/>
      <c r="M37" s="146"/>
      <c r="N37" s="146"/>
      <c r="O37" s="100"/>
      <c r="P37" s="146"/>
      <c r="Q37" s="146"/>
      <c r="R37" s="100"/>
      <c r="S37" s="146"/>
      <c r="T37" s="146"/>
      <c r="U37" s="100"/>
      <c r="V37" s="146"/>
      <c r="W37" s="146"/>
      <c r="X37" s="100"/>
      <c r="Y37" s="146"/>
      <c r="Z37" s="146"/>
      <c r="AA37" s="100"/>
      <c r="AB37" s="146"/>
      <c r="AC37" s="146"/>
      <c r="AD37" s="146"/>
      <c r="AE37" s="146"/>
      <c r="AF37" s="146"/>
      <c r="AG37" s="202"/>
      <c r="AH37" s="146"/>
      <c r="AI37" s="146"/>
      <c r="AJ37" s="146"/>
      <c r="AK37" s="107"/>
    </row>
    <row r="38" customHeight="1" spans="2:37">
      <c r="B38" s="77" t="str">
        <f>IF('1、包装标识检验'!B38="","",'1、包装标识检验'!B38)</f>
        <v/>
      </c>
      <c r="C38" s="78" t="str">
        <f>IF('1、包装标识检验'!C38="","",'1、包装标识检验'!C38)</f>
        <v/>
      </c>
      <c r="D38" s="78" t="str">
        <f>IF('1、包装标识检验'!D38="","",'1、包装标识检验'!D38)</f>
        <v/>
      </c>
      <c r="E38" s="78" t="str">
        <f>IF('1、包装标识检验'!E38="","",'1、包装标识检验'!E38)</f>
        <v/>
      </c>
      <c r="F38" s="79" t="str">
        <f>IF('1、包装标识检验'!F38="","",'1、包装标识检验'!F38)</f>
        <v/>
      </c>
      <c r="G38" s="78" t="str">
        <f>IF('1、包装标识检验'!G38="","",'1、包装标识检验'!G38)</f>
        <v/>
      </c>
      <c r="H38" s="78" t="str">
        <f>IF('1、包装标识检验'!H38="","",'1、包装标识检验'!H38)</f>
        <v/>
      </c>
      <c r="I38" s="88" t="str">
        <f>IF('1、包装标识检验'!I38="","",'1、包装标识检验'!I38)</f>
        <v/>
      </c>
      <c r="J38" s="198"/>
      <c r="K38" s="146"/>
      <c r="L38" s="100"/>
      <c r="M38" s="146"/>
      <c r="N38" s="146"/>
      <c r="O38" s="100"/>
      <c r="P38" s="146"/>
      <c r="Q38" s="146"/>
      <c r="R38" s="100"/>
      <c r="S38" s="146"/>
      <c r="T38" s="146"/>
      <c r="U38" s="100"/>
      <c r="V38" s="146"/>
      <c r="W38" s="146"/>
      <c r="X38" s="100"/>
      <c r="Y38" s="146"/>
      <c r="Z38" s="146"/>
      <c r="AA38" s="100"/>
      <c r="AB38" s="146"/>
      <c r="AC38" s="146"/>
      <c r="AD38" s="146"/>
      <c r="AE38" s="146"/>
      <c r="AF38" s="146"/>
      <c r="AG38" s="202"/>
      <c r="AH38" s="146"/>
      <c r="AI38" s="146"/>
      <c r="AJ38" s="146"/>
      <c r="AK38" s="107"/>
    </row>
    <row r="39" customHeight="1" spans="2:37">
      <c r="B39" s="77" t="str">
        <f>IF('1、包装标识检验'!B39="","",'1、包装标识检验'!B39)</f>
        <v/>
      </c>
      <c r="C39" s="78" t="str">
        <f>IF('1、包装标识检验'!C39="","",'1、包装标识检验'!C39)</f>
        <v/>
      </c>
      <c r="D39" s="78" t="str">
        <f>IF('1、包装标识检验'!D39="","",'1、包装标识检验'!D39)</f>
        <v/>
      </c>
      <c r="E39" s="78" t="str">
        <f>IF('1、包装标识检验'!E39="","",'1、包装标识检验'!E39)</f>
        <v/>
      </c>
      <c r="F39" s="79" t="str">
        <f>IF('1、包装标识检验'!F39="","",'1、包装标识检验'!F39)</f>
        <v/>
      </c>
      <c r="G39" s="78" t="str">
        <f>IF('1、包装标识检验'!G39="","",'1、包装标识检验'!G39)</f>
        <v/>
      </c>
      <c r="H39" s="78" t="str">
        <f>IF('1、包装标识检验'!H39="","",'1、包装标识检验'!H39)</f>
        <v/>
      </c>
      <c r="I39" s="88" t="str">
        <f>IF('1、包装标识检验'!I39="","",'1、包装标识检验'!I39)</f>
        <v/>
      </c>
      <c r="J39" s="198"/>
      <c r="K39" s="146"/>
      <c r="L39" s="100"/>
      <c r="M39" s="146"/>
      <c r="N39" s="146"/>
      <c r="O39" s="100"/>
      <c r="P39" s="146"/>
      <c r="Q39" s="146"/>
      <c r="R39" s="100"/>
      <c r="S39" s="146"/>
      <c r="T39" s="146"/>
      <c r="U39" s="100"/>
      <c r="V39" s="146"/>
      <c r="W39" s="146"/>
      <c r="X39" s="100"/>
      <c r="Y39" s="146"/>
      <c r="Z39" s="146"/>
      <c r="AA39" s="100"/>
      <c r="AB39" s="146"/>
      <c r="AC39" s="146"/>
      <c r="AD39" s="146"/>
      <c r="AE39" s="146"/>
      <c r="AF39" s="146"/>
      <c r="AG39" s="202"/>
      <c r="AH39" s="146"/>
      <c r="AI39" s="146"/>
      <c r="AJ39" s="146"/>
      <c r="AK39" s="107"/>
    </row>
    <row r="40" customHeight="1" spans="2:37">
      <c r="B40" s="77" t="str">
        <f>IF('1、包装标识检验'!B40="","",'1、包装标识检验'!B40)</f>
        <v/>
      </c>
      <c r="C40" s="78" t="str">
        <f>IF('1、包装标识检验'!C40="","",'1、包装标识检验'!C40)</f>
        <v/>
      </c>
      <c r="D40" s="78" t="str">
        <f>IF('1、包装标识检验'!D40="","",'1、包装标识检验'!D40)</f>
        <v/>
      </c>
      <c r="E40" s="78" t="str">
        <f>IF('1、包装标识检验'!E40="","",'1、包装标识检验'!E40)</f>
        <v/>
      </c>
      <c r="F40" s="79" t="str">
        <f>IF('1、包装标识检验'!F40="","",'1、包装标识检验'!F40)</f>
        <v/>
      </c>
      <c r="G40" s="78" t="str">
        <f>IF('1、包装标识检验'!G40="","",'1、包装标识检验'!G40)</f>
        <v/>
      </c>
      <c r="H40" s="78" t="str">
        <f>IF('1、包装标识检验'!H40="","",'1、包装标识检验'!H40)</f>
        <v/>
      </c>
      <c r="I40" s="88" t="str">
        <f>IF('1、包装标识检验'!I40="","",'1、包装标识检验'!I40)</f>
        <v/>
      </c>
      <c r="J40" s="198"/>
      <c r="K40" s="146"/>
      <c r="L40" s="100"/>
      <c r="M40" s="146"/>
      <c r="N40" s="146"/>
      <c r="O40" s="100"/>
      <c r="P40" s="146"/>
      <c r="Q40" s="146"/>
      <c r="R40" s="100"/>
      <c r="S40" s="146"/>
      <c r="T40" s="146"/>
      <c r="U40" s="100"/>
      <c r="V40" s="146"/>
      <c r="W40" s="146"/>
      <c r="X40" s="100"/>
      <c r="Y40" s="146"/>
      <c r="Z40" s="146"/>
      <c r="AA40" s="100"/>
      <c r="AB40" s="146"/>
      <c r="AC40" s="146"/>
      <c r="AD40" s="146"/>
      <c r="AE40" s="146"/>
      <c r="AF40" s="146"/>
      <c r="AG40" s="202"/>
      <c r="AH40" s="146"/>
      <c r="AI40" s="146"/>
      <c r="AJ40" s="146"/>
      <c r="AK40" s="107"/>
    </row>
    <row r="41" customHeight="1" spans="2:37">
      <c r="B41" s="77" t="str">
        <f>IF('1、包装标识检验'!B41="","",'1、包装标识检验'!B41)</f>
        <v/>
      </c>
      <c r="C41" s="78" t="str">
        <f>IF('1、包装标识检验'!C41="","",'1、包装标识检验'!C41)</f>
        <v/>
      </c>
      <c r="D41" s="78" t="str">
        <f>IF('1、包装标识检验'!D41="","",'1、包装标识检验'!D41)</f>
        <v/>
      </c>
      <c r="E41" s="78" t="str">
        <f>IF('1、包装标识检验'!E41="","",'1、包装标识检验'!E41)</f>
        <v/>
      </c>
      <c r="F41" s="79" t="str">
        <f>IF('1、包装标识检验'!F41="","",'1、包装标识检验'!F41)</f>
        <v/>
      </c>
      <c r="G41" s="78" t="str">
        <f>IF('1、包装标识检验'!G41="","",'1、包装标识检验'!G41)</f>
        <v/>
      </c>
      <c r="H41" s="78" t="str">
        <f>IF('1、包装标识检验'!H41="","",'1、包装标识检验'!H41)</f>
        <v/>
      </c>
      <c r="I41" s="88" t="str">
        <f>IF('1、包装标识检验'!I41="","",'1、包装标识检验'!I41)</f>
        <v/>
      </c>
      <c r="J41" s="198"/>
      <c r="K41" s="146"/>
      <c r="L41" s="100"/>
      <c r="M41" s="146"/>
      <c r="N41" s="146"/>
      <c r="O41" s="100"/>
      <c r="P41" s="146"/>
      <c r="Q41" s="146"/>
      <c r="R41" s="100"/>
      <c r="S41" s="146"/>
      <c r="T41" s="146"/>
      <c r="U41" s="100"/>
      <c r="V41" s="146"/>
      <c r="W41" s="146"/>
      <c r="X41" s="100"/>
      <c r="Y41" s="146"/>
      <c r="Z41" s="146"/>
      <c r="AA41" s="100"/>
      <c r="AB41" s="146"/>
      <c r="AC41" s="146"/>
      <c r="AD41" s="146"/>
      <c r="AE41" s="146"/>
      <c r="AF41" s="146"/>
      <c r="AG41" s="202"/>
      <c r="AH41" s="146"/>
      <c r="AI41" s="146"/>
      <c r="AJ41" s="146"/>
      <c r="AK41" s="107"/>
    </row>
    <row r="42" customHeight="1" spans="2:37">
      <c r="B42" s="77" t="str">
        <f>IF('1、包装标识检验'!B42="","",'1、包装标识检验'!B42)</f>
        <v/>
      </c>
      <c r="C42" s="78" t="str">
        <f>IF('1、包装标识检验'!C42="","",'1、包装标识检验'!C42)</f>
        <v/>
      </c>
      <c r="D42" s="78" t="str">
        <f>IF('1、包装标识检验'!D42="","",'1、包装标识检验'!D42)</f>
        <v/>
      </c>
      <c r="E42" s="78" t="str">
        <f>IF('1、包装标识检验'!E42="","",'1、包装标识检验'!E42)</f>
        <v/>
      </c>
      <c r="F42" s="79" t="str">
        <f>IF('1、包装标识检验'!F42="","",'1、包装标识检验'!F42)</f>
        <v/>
      </c>
      <c r="G42" s="78" t="str">
        <f>IF('1、包装标识检验'!G42="","",'1、包装标识检验'!G42)</f>
        <v/>
      </c>
      <c r="H42" s="78" t="str">
        <f>IF('1、包装标识检验'!H42="","",'1、包装标识检验'!H42)</f>
        <v/>
      </c>
      <c r="I42" s="88" t="str">
        <f>IF('1、包装标识检验'!I42="","",'1、包装标识检验'!I42)</f>
        <v/>
      </c>
      <c r="J42" s="198"/>
      <c r="K42" s="146"/>
      <c r="L42" s="100"/>
      <c r="M42" s="146"/>
      <c r="N42" s="146"/>
      <c r="O42" s="100"/>
      <c r="P42" s="146"/>
      <c r="Q42" s="146"/>
      <c r="R42" s="100"/>
      <c r="S42" s="146"/>
      <c r="T42" s="146"/>
      <c r="U42" s="100"/>
      <c r="V42" s="146"/>
      <c r="W42" s="146"/>
      <c r="X42" s="100"/>
      <c r="Y42" s="146"/>
      <c r="Z42" s="146"/>
      <c r="AA42" s="100"/>
      <c r="AB42" s="146"/>
      <c r="AC42" s="146"/>
      <c r="AD42" s="146"/>
      <c r="AE42" s="146"/>
      <c r="AF42" s="146"/>
      <c r="AG42" s="202"/>
      <c r="AH42" s="146"/>
      <c r="AI42" s="146"/>
      <c r="AJ42" s="146"/>
      <c r="AK42" s="107"/>
    </row>
    <row r="43" customHeight="1" spans="2:37">
      <c r="B43" s="77" t="str">
        <f>IF('1、包装标识检验'!B43="","",'1、包装标识检验'!B43)</f>
        <v/>
      </c>
      <c r="C43" s="78" t="str">
        <f>IF('1、包装标识检验'!C43="","",'1、包装标识检验'!C43)</f>
        <v/>
      </c>
      <c r="D43" s="78" t="str">
        <f>IF('1、包装标识检验'!D43="","",'1、包装标识检验'!D43)</f>
        <v/>
      </c>
      <c r="E43" s="78" t="str">
        <f>IF('1、包装标识检验'!E43="","",'1、包装标识检验'!E43)</f>
        <v/>
      </c>
      <c r="F43" s="79" t="str">
        <f>IF('1、包装标识检验'!F43="","",'1、包装标识检验'!F43)</f>
        <v/>
      </c>
      <c r="G43" s="78" t="str">
        <f>IF('1、包装标识检验'!G43="","",'1、包装标识检验'!G43)</f>
        <v/>
      </c>
      <c r="H43" s="78" t="str">
        <f>IF('1、包装标识检验'!H43="","",'1、包装标识检验'!H43)</f>
        <v/>
      </c>
      <c r="I43" s="88" t="str">
        <f>IF('1、包装标识检验'!I43="","",'1、包装标识检验'!I43)</f>
        <v/>
      </c>
      <c r="J43" s="198"/>
      <c r="K43" s="146"/>
      <c r="L43" s="100"/>
      <c r="M43" s="146"/>
      <c r="N43" s="146"/>
      <c r="O43" s="100"/>
      <c r="P43" s="146"/>
      <c r="Q43" s="146"/>
      <c r="R43" s="100"/>
      <c r="S43" s="146"/>
      <c r="T43" s="146"/>
      <c r="U43" s="100"/>
      <c r="V43" s="146"/>
      <c r="W43" s="146"/>
      <c r="X43" s="100"/>
      <c r="Y43" s="146"/>
      <c r="Z43" s="146"/>
      <c r="AA43" s="100"/>
      <c r="AB43" s="146"/>
      <c r="AC43" s="146"/>
      <c r="AD43" s="146"/>
      <c r="AE43" s="146"/>
      <c r="AF43" s="146"/>
      <c r="AG43" s="202"/>
      <c r="AH43" s="146"/>
      <c r="AI43" s="146"/>
      <c r="AJ43" s="146"/>
      <c r="AK43" s="107"/>
    </row>
    <row r="44" customHeight="1" spans="2:37">
      <c r="B44" s="77" t="str">
        <f>IF('1、包装标识检验'!B44="","",'1、包装标识检验'!B44)</f>
        <v/>
      </c>
      <c r="C44" s="78" t="str">
        <f>IF('1、包装标识检验'!C44="","",'1、包装标识检验'!C44)</f>
        <v/>
      </c>
      <c r="D44" s="78" t="str">
        <f>IF('1、包装标识检验'!D44="","",'1、包装标识检验'!D44)</f>
        <v/>
      </c>
      <c r="E44" s="78" t="str">
        <f>IF('1、包装标识检验'!E44="","",'1、包装标识检验'!E44)</f>
        <v/>
      </c>
      <c r="F44" s="79" t="str">
        <f>IF('1、包装标识检验'!F44="","",'1、包装标识检验'!F44)</f>
        <v/>
      </c>
      <c r="G44" s="78" t="str">
        <f>IF('1、包装标识检验'!G44="","",'1、包装标识检验'!G44)</f>
        <v/>
      </c>
      <c r="H44" s="78" t="str">
        <f>IF('1、包装标识检验'!H44="","",'1、包装标识检验'!H44)</f>
        <v/>
      </c>
      <c r="I44" s="88" t="str">
        <f>IF('1、包装标识检验'!I44="","",'1、包装标识检验'!I44)</f>
        <v/>
      </c>
      <c r="J44" s="198"/>
      <c r="K44" s="146"/>
      <c r="L44" s="100"/>
      <c r="M44" s="146"/>
      <c r="N44" s="146"/>
      <c r="O44" s="100"/>
      <c r="P44" s="146"/>
      <c r="Q44" s="146"/>
      <c r="R44" s="100"/>
      <c r="S44" s="146"/>
      <c r="T44" s="146"/>
      <c r="U44" s="100"/>
      <c r="V44" s="146"/>
      <c r="W44" s="146"/>
      <c r="X44" s="100"/>
      <c r="Y44" s="146"/>
      <c r="Z44" s="146"/>
      <c r="AA44" s="100"/>
      <c r="AB44" s="146"/>
      <c r="AC44" s="146"/>
      <c r="AD44" s="146"/>
      <c r="AE44" s="146"/>
      <c r="AF44" s="146"/>
      <c r="AG44" s="202"/>
      <c r="AH44" s="146"/>
      <c r="AI44" s="146"/>
      <c r="AJ44" s="146"/>
      <c r="AK44" s="107"/>
    </row>
    <row r="45" customHeight="1" spans="2:37">
      <c r="B45" s="77" t="str">
        <f>IF('1、包装标识检验'!B45="","",'1、包装标识检验'!B45)</f>
        <v/>
      </c>
      <c r="C45" s="78" t="str">
        <f>IF('1、包装标识检验'!C45="","",'1、包装标识检验'!C45)</f>
        <v/>
      </c>
      <c r="D45" s="78" t="str">
        <f>IF('1、包装标识检验'!D45="","",'1、包装标识检验'!D45)</f>
        <v/>
      </c>
      <c r="E45" s="78" t="str">
        <f>IF('1、包装标识检验'!E45="","",'1、包装标识检验'!E45)</f>
        <v/>
      </c>
      <c r="F45" s="79" t="str">
        <f>IF('1、包装标识检验'!F45="","",'1、包装标识检验'!F45)</f>
        <v/>
      </c>
      <c r="G45" s="78" t="str">
        <f>IF('1、包装标识检验'!G45="","",'1、包装标识检验'!G45)</f>
        <v/>
      </c>
      <c r="H45" s="78" t="str">
        <f>IF('1、包装标识检验'!H45="","",'1、包装标识检验'!H45)</f>
        <v/>
      </c>
      <c r="I45" s="88" t="str">
        <f>IF('1、包装标识检验'!I45="","",'1、包装标识检验'!I45)</f>
        <v/>
      </c>
      <c r="J45" s="198"/>
      <c r="K45" s="146"/>
      <c r="L45" s="100"/>
      <c r="M45" s="146"/>
      <c r="N45" s="146"/>
      <c r="O45" s="100"/>
      <c r="P45" s="146"/>
      <c r="Q45" s="146"/>
      <c r="R45" s="100"/>
      <c r="S45" s="146"/>
      <c r="T45" s="146"/>
      <c r="U45" s="100"/>
      <c r="V45" s="146"/>
      <c r="W45" s="146"/>
      <c r="X45" s="100"/>
      <c r="Y45" s="146"/>
      <c r="Z45" s="146"/>
      <c r="AA45" s="100"/>
      <c r="AB45" s="146"/>
      <c r="AC45" s="146"/>
      <c r="AD45" s="146"/>
      <c r="AE45" s="146"/>
      <c r="AF45" s="146"/>
      <c r="AG45" s="202"/>
      <c r="AH45" s="146"/>
      <c r="AI45" s="146"/>
      <c r="AJ45" s="146"/>
      <c r="AK45" s="107"/>
    </row>
    <row r="46" customHeight="1" spans="2:37">
      <c r="B46" s="77" t="str">
        <f>IF('1、包装标识检验'!B46="","",'1、包装标识检验'!B46)</f>
        <v/>
      </c>
      <c r="C46" s="78" t="str">
        <f>IF('1、包装标识检验'!C46="","",'1、包装标识检验'!C46)</f>
        <v/>
      </c>
      <c r="D46" s="78" t="str">
        <f>IF('1、包装标识检验'!D46="","",'1、包装标识检验'!D46)</f>
        <v/>
      </c>
      <c r="E46" s="78" t="str">
        <f>IF('1、包装标识检验'!E46="","",'1、包装标识检验'!E46)</f>
        <v/>
      </c>
      <c r="F46" s="79" t="str">
        <f>IF('1、包装标识检验'!F46="","",'1、包装标识检验'!F46)</f>
        <v/>
      </c>
      <c r="G46" s="78" t="str">
        <f>IF('1、包装标识检验'!G46="","",'1、包装标识检验'!G46)</f>
        <v/>
      </c>
      <c r="H46" s="78" t="str">
        <f>IF('1、包装标识检验'!H46="","",'1、包装标识检验'!H46)</f>
        <v/>
      </c>
      <c r="I46" s="88" t="str">
        <f>IF('1、包装标识检验'!I46="","",'1、包装标识检验'!I46)</f>
        <v/>
      </c>
      <c r="J46" s="198"/>
      <c r="K46" s="146"/>
      <c r="L46" s="100"/>
      <c r="M46" s="146"/>
      <c r="N46" s="146"/>
      <c r="O46" s="100"/>
      <c r="P46" s="146"/>
      <c r="Q46" s="146"/>
      <c r="R46" s="100"/>
      <c r="S46" s="146"/>
      <c r="T46" s="146"/>
      <c r="U46" s="100"/>
      <c r="V46" s="146"/>
      <c r="W46" s="146"/>
      <c r="X46" s="100"/>
      <c r="Y46" s="146"/>
      <c r="Z46" s="146"/>
      <c r="AA46" s="100"/>
      <c r="AB46" s="146"/>
      <c r="AC46" s="146"/>
      <c r="AD46" s="146"/>
      <c r="AE46" s="146"/>
      <c r="AF46" s="146"/>
      <c r="AG46" s="202"/>
      <c r="AH46" s="146"/>
      <c r="AI46" s="146"/>
      <c r="AJ46" s="146"/>
      <c r="AK46" s="107"/>
    </row>
    <row r="47" customHeight="1" spans="2:37">
      <c r="B47" s="77" t="str">
        <f>IF('1、包装标识检验'!B47="","",'1、包装标识检验'!B47)</f>
        <v/>
      </c>
      <c r="C47" s="78" t="str">
        <f>IF('1、包装标识检验'!C47="","",'1、包装标识检验'!C47)</f>
        <v/>
      </c>
      <c r="D47" s="78" t="str">
        <f>IF('1、包装标识检验'!D47="","",'1、包装标识检验'!D47)</f>
        <v/>
      </c>
      <c r="E47" s="78" t="str">
        <f>IF('1、包装标识检验'!E47="","",'1、包装标识检验'!E47)</f>
        <v/>
      </c>
      <c r="F47" s="79" t="str">
        <f>IF('1、包装标识检验'!F47="","",'1、包装标识检验'!F47)</f>
        <v/>
      </c>
      <c r="G47" s="78" t="str">
        <f>IF('1、包装标识检验'!G47="","",'1、包装标识检验'!G47)</f>
        <v/>
      </c>
      <c r="H47" s="78" t="str">
        <f>IF('1、包装标识检验'!H47="","",'1、包装标识检验'!H47)</f>
        <v/>
      </c>
      <c r="I47" s="88" t="str">
        <f>IF('1、包装标识检验'!I47="","",'1、包装标识检验'!I47)</f>
        <v/>
      </c>
      <c r="J47" s="198"/>
      <c r="K47" s="146"/>
      <c r="L47" s="100"/>
      <c r="M47" s="146"/>
      <c r="N47" s="146"/>
      <c r="O47" s="100"/>
      <c r="P47" s="146"/>
      <c r="Q47" s="146"/>
      <c r="R47" s="100"/>
      <c r="S47" s="146"/>
      <c r="T47" s="146"/>
      <c r="U47" s="100"/>
      <c r="V47" s="146"/>
      <c r="W47" s="146"/>
      <c r="X47" s="100"/>
      <c r="Y47" s="146"/>
      <c r="Z47" s="146"/>
      <c r="AA47" s="100"/>
      <c r="AB47" s="146"/>
      <c r="AC47" s="146"/>
      <c r="AD47" s="146"/>
      <c r="AE47" s="146"/>
      <c r="AF47" s="146"/>
      <c r="AG47" s="202"/>
      <c r="AH47" s="146"/>
      <c r="AI47" s="146"/>
      <c r="AJ47" s="146"/>
      <c r="AK47" s="107"/>
    </row>
    <row r="48" customHeight="1" spans="2:37">
      <c r="B48" s="77" t="str">
        <f>IF('1、包装标识检验'!B48="","",'1、包装标识检验'!B48)</f>
        <v/>
      </c>
      <c r="C48" s="78" t="str">
        <f>IF('1、包装标识检验'!C48="","",'1、包装标识检验'!C48)</f>
        <v/>
      </c>
      <c r="D48" s="78" t="str">
        <f>IF('1、包装标识检验'!D48="","",'1、包装标识检验'!D48)</f>
        <v/>
      </c>
      <c r="E48" s="78" t="str">
        <f>IF('1、包装标识检验'!E48="","",'1、包装标识检验'!E48)</f>
        <v/>
      </c>
      <c r="F48" s="79" t="str">
        <f>IF('1、包装标识检验'!F48="","",'1、包装标识检验'!F48)</f>
        <v/>
      </c>
      <c r="G48" s="78" t="str">
        <f>IF('1、包装标识检验'!G48="","",'1、包装标识检验'!G48)</f>
        <v/>
      </c>
      <c r="H48" s="78" t="str">
        <f>IF('1、包装标识检验'!H48="","",'1、包装标识检验'!H48)</f>
        <v/>
      </c>
      <c r="I48" s="88" t="str">
        <f>IF('1、包装标识检验'!I48="","",'1、包装标识检验'!I48)</f>
        <v/>
      </c>
      <c r="J48" s="198"/>
      <c r="K48" s="146"/>
      <c r="L48" s="100"/>
      <c r="M48" s="146"/>
      <c r="N48" s="146"/>
      <c r="O48" s="100"/>
      <c r="P48" s="146"/>
      <c r="Q48" s="146"/>
      <c r="R48" s="100"/>
      <c r="S48" s="146"/>
      <c r="T48" s="146"/>
      <c r="U48" s="100"/>
      <c r="V48" s="146"/>
      <c r="W48" s="146"/>
      <c r="X48" s="100"/>
      <c r="Y48" s="146"/>
      <c r="Z48" s="146"/>
      <c r="AA48" s="100"/>
      <c r="AB48" s="146"/>
      <c r="AC48" s="146"/>
      <c r="AD48" s="146"/>
      <c r="AE48" s="146"/>
      <c r="AF48" s="146"/>
      <c r="AG48" s="202"/>
      <c r="AH48" s="146"/>
      <c r="AI48" s="146"/>
      <c r="AJ48" s="146"/>
      <c r="AK48" s="107"/>
    </row>
    <row r="49" customHeight="1" spans="2:37">
      <c r="B49" s="77" t="str">
        <f>IF('1、包装标识检验'!B49="","",'1、包装标识检验'!B49)</f>
        <v/>
      </c>
      <c r="C49" s="78" t="str">
        <f>IF('1、包装标识检验'!C49="","",'1、包装标识检验'!C49)</f>
        <v/>
      </c>
      <c r="D49" s="78" t="str">
        <f>IF('1、包装标识检验'!D49="","",'1、包装标识检验'!D49)</f>
        <v/>
      </c>
      <c r="E49" s="78" t="str">
        <f>IF('1、包装标识检验'!E49="","",'1、包装标识检验'!E49)</f>
        <v/>
      </c>
      <c r="F49" s="79" t="str">
        <f>IF('1、包装标识检验'!F49="","",'1、包装标识检验'!F49)</f>
        <v/>
      </c>
      <c r="G49" s="78" t="str">
        <f>IF('1、包装标识检验'!G49="","",'1、包装标识检验'!G49)</f>
        <v/>
      </c>
      <c r="H49" s="78" t="str">
        <f>IF('1、包装标识检验'!H49="","",'1、包装标识检验'!H49)</f>
        <v/>
      </c>
      <c r="I49" s="88" t="str">
        <f>IF('1、包装标识检验'!I49="","",'1、包装标识检验'!I49)</f>
        <v/>
      </c>
      <c r="J49" s="198"/>
      <c r="K49" s="146"/>
      <c r="L49" s="100"/>
      <c r="M49" s="146"/>
      <c r="N49" s="146"/>
      <c r="O49" s="100"/>
      <c r="P49" s="146"/>
      <c r="Q49" s="146"/>
      <c r="R49" s="100"/>
      <c r="S49" s="146"/>
      <c r="T49" s="146"/>
      <c r="U49" s="100"/>
      <c r="V49" s="146"/>
      <c r="W49" s="146"/>
      <c r="X49" s="100"/>
      <c r="Y49" s="146"/>
      <c r="Z49" s="146"/>
      <c r="AA49" s="100"/>
      <c r="AB49" s="146"/>
      <c r="AC49" s="146"/>
      <c r="AD49" s="146"/>
      <c r="AE49" s="146"/>
      <c r="AF49" s="146"/>
      <c r="AG49" s="202"/>
      <c r="AH49" s="146"/>
      <c r="AI49" s="146"/>
      <c r="AJ49" s="146"/>
      <c r="AK49" s="107"/>
    </row>
    <row r="50" customHeight="1" spans="2:37">
      <c r="B50" s="77" t="str">
        <f>IF('1、包装标识检验'!B50="","",'1、包装标识检验'!B50)</f>
        <v/>
      </c>
      <c r="C50" s="78" t="str">
        <f>IF('1、包装标识检验'!C50="","",'1、包装标识检验'!C50)</f>
        <v/>
      </c>
      <c r="D50" s="78" t="str">
        <f>IF('1、包装标识检验'!D50="","",'1、包装标识检验'!D50)</f>
        <v/>
      </c>
      <c r="E50" s="78" t="str">
        <f>IF('1、包装标识检验'!E50="","",'1、包装标识检验'!E50)</f>
        <v/>
      </c>
      <c r="F50" s="79" t="str">
        <f>IF('1、包装标识检验'!F50="","",'1、包装标识检验'!F50)</f>
        <v/>
      </c>
      <c r="G50" s="78" t="str">
        <f>IF('1、包装标识检验'!G50="","",'1、包装标识检验'!G50)</f>
        <v/>
      </c>
      <c r="H50" s="78" t="str">
        <f>IF('1、包装标识检验'!H50="","",'1、包装标识检验'!H50)</f>
        <v/>
      </c>
      <c r="I50" s="88" t="str">
        <f>IF('1、包装标识检验'!I50="","",'1、包装标识检验'!I50)</f>
        <v/>
      </c>
      <c r="J50" s="198"/>
      <c r="K50" s="146"/>
      <c r="L50" s="100"/>
      <c r="M50" s="146"/>
      <c r="N50" s="146"/>
      <c r="O50" s="100"/>
      <c r="P50" s="146"/>
      <c r="Q50" s="146"/>
      <c r="R50" s="100"/>
      <c r="S50" s="146"/>
      <c r="T50" s="146"/>
      <c r="U50" s="100"/>
      <c r="V50" s="146"/>
      <c r="W50" s="146"/>
      <c r="X50" s="100"/>
      <c r="Y50" s="146"/>
      <c r="Z50" s="146"/>
      <c r="AA50" s="100"/>
      <c r="AB50" s="146"/>
      <c r="AC50" s="146"/>
      <c r="AD50" s="146"/>
      <c r="AE50" s="146"/>
      <c r="AF50" s="146"/>
      <c r="AG50" s="202"/>
      <c r="AH50" s="146"/>
      <c r="AI50" s="146"/>
      <c r="AJ50" s="146"/>
      <c r="AK50" s="107"/>
    </row>
    <row r="51" customHeight="1" spans="2:37">
      <c r="B51" s="77" t="str">
        <f>IF('1、包装标识检验'!B51="","",'1、包装标识检验'!B51)</f>
        <v/>
      </c>
      <c r="C51" s="78" t="str">
        <f>IF('1、包装标识检验'!C51="","",'1、包装标识检验'!C51)</f>
        <v/>
      </c>
      <c r="D51" s="78" t="str">
        <f>IF('1、包装标识检验'!D51="","",'1、包装标识检验'!D51)</f>
        <v/>
      </c>
      <c r="E51" s="78" t="str">
        <f>IF('1、包装标识检验'!E51="","",'1、包装标识检验'!E51)</f>
        <v/>
      </c>
      <c r="F51" s="79" t="str">
        <f>IF('1、包装标识检验'!F51="","",'1、包装标识检验'!F51)</f>
        <v/>
      </c>
      <c r="G51" s="78" t="str">
        <f>IF('1、包装标识检验'!G51="","",'1、包装标识检验'!G51)</f>
        <v/>
      </c>
      <c r="H51" s="78" t="str">
        <f>IF('1、包装标识检验'!H51="","",'1、包装标识检验'!H51)</f>
        <v/>
      </c>
      <c r="I51" s="88" t="str">
        <f>IF('1、包装标识检验'!I51="","",'1、包装标识检验'!I51)</f>
        <v/>
      </c>
      <c r="J51" s="198"/>
      <c r="K51" s="146"/>
      <c r="L51" s="100"/>
      <c r="M51" s="146"/>
      <c r="N51" s="146"/>
      <c r="O51" s="100"/>
      <c r="P51" s="146"/>
      <c r="Q51" s="146"/>
      <c r="R51" s="100"/>
      <c r="S51" s="146"/>
      <c r="T51" s="146"/>
      <c r="U51" s="100"/>
      <c r="V51" s="146"/>
      <c r="W51" s="146"/>
      <c r="X51" s="100"/>
      <c r="Y51" s="146"/>
      <c r="Z51" s="146"/>
      <c r="AA51" s="100"/>
      <c r="AB51" s="146"/>
      <c r="AC51" s="146"/>
      <c r="AD51" s="146"/>
      <c r="AE51" s="146"/>
      <c r="AF51" s="146"/>
      <c r="AG51" s="202"/>
      <c r="AH51" s="146"/>
      <c r="AI51" s="146"/>
      <c r="AJ51" s="146"/>
      <c r="AK51" s="107"/>
    </row>
    <row r="52" customHeight="1" spans="2:37">
      <c r="B52" s="77" t="str">
        <f>IF('1、包装标识检验'!B52="","",'1、包装标识检验'!B52)</f>
        <v/>
      </c>
      <c r="C52" s="78" t="str">
        <f>IF('1、包装标识检验'!C52="","",'1、包装标识检验'!C52)</f>
        <v/>
      </c>
      <c r="D52" s="78" t="str">
        <f>IF('1、包装标识检验'!D52="","",'1、包装标识检验'!D52)</f>
        <v/>
      </c>
      <c r="E52" s="78" t="str">
        <f>IF('1、包装标识检验'!E52="","",'1、包装标识检验'!E52)</f>
        <v/>
      </c>
      <c r="F52" s="79" t="str">
        <f>IF('1、包装标识检验'!F52="","",'1、包装标识检验'!F52)</f>
        <v/>
      </c>
      <c r="G52" s="78" t="str">
        <f>IF('1、包装标识检验'!G52="","",'1、包装标识检验'!G52)</f>
        <v/>
      </c>
      <c r="H52" s="78" t="str">
        <f>IF('1、包装标识检验'!H52="","",'1、包装标识检验'!H52)</f>
        <v/>
      </c>
      <c r="I52" s="88" t="str">
        <f>IF('1、包装标识检验'!I52="","",'1、包装标识检验'!I52)</f>
        <v/>
      </c>
      <c r="J52" s="198"/>
      <c r="K52" s="146"/>
      <c r="L52" s="100"/>
      <c r="M52" s="146"/>
      <c r="N52" s="146"/>
      <c r="O52" s="100"/>
      <c r="P52" s="146"/>
      <c r="Q52" s="146"/>
      <c r="R52" s="100"/>
      <c r="S52" s="146"/>
      <c r="T52" s="146"/>
      <c r="U52" s="100"/>
      <c r="V52" s="146"/>
      <c r="W52" s="146"/>
      <c r="X52" s="100"/>
      <c r="Y52" s="146"/>
      <c r="Z52" s="146"/>
      <c r="AA52" s="100"/>
      <c r="AB52" s="146"/>
      <c r="AC52" s="146"/>
      <c r="AD52" s="146"/>
      <c r="AE52" s="146"/>
      <c r="AF52" s="146"/>
      <c r="AG52" s="202"/>
      <c r="AH52" s="146"/>
      <c r="AI52" s="146"/>
      <c r="AJ52" s="146"/>
      <c r="AK52" s="107"/>
    </row>
    <row r="53" customHeight="1" spans="2:37">
      <c r="B53" s="77" t="str">
        <f>IF('1、包装标识检验'!B53="","",'1、包装标识检验'!B53)</f>
        <v/>
      </c>
      <c r="C53" s="78" t="str">
        <f>IF('1、包装标识检验'!C53="","",'1、包装标识检验'!C53)</f>
        <v/>
      </c>
      <c r="D53" s="78" t="str">
        <f>IF('1、包装标识检验'!D53="","",'1、包装标识检验'!D53)</f>
        <v/>
      </c>
      <c r="E53" s="78" t="str">
        <f>IF('1、包装标识检验'!E53="","",'1、包装标识检验'!E53)</f>
        <v/>
      </c>
      <c r="F53" s="79" t="str">
        <f>IF('1、包装标识检验'!F53="","",'1、包装标识检验'!F53)</f>
        <v/>
      </c>
      <c r="G53" s="78" t="str">
        <f>IF('1、包装标识检验'!G53="","",'1、包装标识检验'!G53)</f>
        <v/>
      </c>
      <c r="H53" s="78" t="str">
        <f>IF('1、包装标识检验'!H53="","",'1、包装标识检验'!H53)</f>
        <v/>
      </c>
      <c r="I53" s="88" t="str">
        <f>IF('1、包装标识检验'!I53="","",'1、包装标识检验'!I53)</f>
        <v/>
      </c>
      <c r="J53" s="198"/>
      <c r="K53" s="146"/>
      <c r="L53" s="100"/>
      <c r="M53" s="146"/>
      <c r="N53" s="146"/>
      <c r="O53" s="100"/>
      <c r="P53" s="146"/>
      <c r="Q53" s="146"/>
      <c r="R53" s="100"/>
      <c r="S53" s="146"/>
      <c r="T53" s="146"/>
      <c r="U53" s="100"/>
      <c r="V53" s="146"/>
      <c r="W53" s="146"/>
      <c r="X53" s="100"/>
      <c r="Y53" s="146"/>
      <c r="Z53" s="146"/>
      <c r="AA53" s="100"/>
      <c r="AB53" s="146"/>
      <c r="AC53" s="146"/>
      <c r="AD53" s="146"/>
      <c r="AE53" s="146"/>
      <c r="AF53" s="146"/>
      <c r="AG53" s="202"/>
      <c r="AH53" s="146"/>
      <c r="AI53" s="146"/>
      <c r="AJ53" s="146"/>
      <c r="AK53" s="107"/>
    </row>
    <row r="54" customHeight="1" spans="2:37">
      <c r="B54" s="77" t="str">
        <f>IF('1、包装标识检验'!B54="","",'1、包装标识检验'!B54)</f>
        <v/>
      </c>
      <c r="C54" s="78" t="str">
        <f>IF('1、包装标识检验'!C54="","",'1、包装标识检验'!C54)</f>
        <v/>
      </c>
      <c r="D54" s="78" t="str">
        <f>IF('1、包装标识检验'!D54="","",'1、包装标识检验'!D54)</f>
        <v/>
      </c>
      <c r="E54" s="78" t="str">
        <f>IF('1、包装标识检验'!E54="","",'1、包装标识检验'!E54)</f>
        <v/>
      </c>
      <c r="F54" s="79" t="str">
        <f>IF('1、包装标识检验'!F54="","",'1、包装标识检验'!F54)</f>
        <v/>
      </c>
      <c r="G54" s="78" t="str">
        <f>IF('1、包装标识检验'!G54="","",'1、包装标识检验'!G54)</f>
        <v/>
      </c>
      <c r="H54" s="78" t="str">
        <f>IF('1、包装标识检验'!H54="","",'1、包装标识检验'!H54)</f>
        <v/>
      </c>
      <c r="I54" s="88" t="str">
        <f>IF('1、包装标识检验'!I54="","",'1、包装标识检验'!I54)</f>
        <v/>
      </c>
      <c r="J54" s="198"/>
      <c r="K54" s="146"/>
      <c r="L54" s="100"/>
      <c r="M54" s="146"/>
      <c r="N54" s="146"/>
      <c r="O54" s="100"/>
      <c r="P54" s="146"/>
      <c r="Q54" s="146"/>
      <c r="R54" s="100"/>
      <c r="S54" s="146"/>
      <c r="T54" s="146"/>
      <c r="U54" s="100"/>
      <c r="V54" s="146"/>
      <c r="W54" s="146"/>
      <c r="X54" s="100"/>
      <c r="Y54" s="146"/>
      <c r="Z54" s="146"/>
      <c r="AA54" s="100"/>
      <c r="AB54" s="146"/>
      <c r="AC54" s="146"/>
      <c r="AD54" s="146"/>
      <c r="AE54" s="146"/>
      <c r="AF54" s="146"/>
      <c r="AG54" s="202"/>
      <c r="AH54" s="146"/>
      <c r="AI54" s="146"/>
      <c r="AJ54" s="146"/>
      <c r="AK54" s="107"/>
    </row>
    <row r="55" customHeight="1" spans="2:37">
      <c r="B55" s="77" t="str">
        <f>IF('1、包装标识检验'!B55="","",'1、包装标识检验'!B55)</f>
        <v/>
      </c>
      <c r="C55" s="78" t="str">
        <f>IF('1、包装标识检验'!C55="","",'1、包装标识检验'!C55)</f>
        <v/>
      </c>
      <c r="D55" s="78" t="str">
        <f>IF('1、包装标识检验'!D55="","",'1、包装标识检验'!D55)</f>
        <v/>
      </c>
      <c r="E55" s="78" t="str">
        <f>IF('1、包装标识检验'!E55="","",'1、包装标识检验'!E55)</f>
        <v/>
      </c>
      <c r="F55" s="79" t="str">
        <f>IF('1、包装标识检验'!F55="","",'1、包装标识检验'!F55)</f>
        <v/>
      </c>
      <c r="G55" s="78" t="str">
        <f>IF('1、包装标识检验'!G55="","",'1、包装标识检验'!G55)</f>
        <v/>
      </c>
      <c r="H55" s="78" t="str">
        <f>IF('1、包装标识检验'!H55="","",'1、包装标识检验'!H55)</f>
        <v/>
      </c>
      <c r="I55" s="88" t="str">
        <f>IF('1、包装标识检验'!I55="","",'1、包装标识检验'!I55)</f>
        <v/>
      </c>
      <c r="J55" s="198"/>
      <c r="K55" s="146"/>
      <c r="L55" s="100"/>
      <c r="M55" s="146"/>
      <c r="N55" s="146"/>
      <c r="O55" s="100"/>
      <c r="P55" s="146"/>
      <c r="Q55" s="146"/>
      <c r="R55" s="100"/>
      <c r="S55" s="146"/>
      <c r="T55" s="146"/>
      <c r="U55" s="100"/>
      <c r="V55" s="146"/>
      <c r="W55" s="146"/>
      <c r="X55" s="100"/>
      <c r="Y55" s="146"/>
      <c r="Z55" s="146"/>
      <c r="AA55" s="100"/>
      <c r="AB55" s="146"/>
      <c r="AC55" s="146"/>
      <c r="AD55" s="146"/>
      <c r="AE55" s="146"/>
      <c r="AF55" s="146"/>
      <c r="AG55" s="202"/>
      <c r="AH55" s="146"/>
      <c r="AI55" s="146"/>
      <c r="AJ55" s="146"/>
      <c r="AK55" s="107"/>
    </row>
    <row r="56" customHeight="1" spans="2:37">
      <c r="B56" s="77" t="str">
        <f>IF('1、包装标识检验'!B56="","",'1、包装标识检验'!B56)</f>
        <v/>
      </c>
      <c r="C56" s="78" t="str">
        <f>IF('1、包装标识检验'!C56="","",'1、包装标识检验'!C56)</f>
        <v/>
      </c>
      <c r="D56" s="78" t="str">
        <f>IF('1、包装标识检验'!D56="","",'1、包装标识检验'!D56)</f>
        <v/>
      </c>
      <c r="E56" s="78" t="str">
        <f>IF('1、包装标识检验'!E56="","",'1、包装标识检验'!E56)</f>
        <v/>
      </c>
      <c r="F56" s="79" t="str">
        <f>IF('1、包装标识检验'!F56="","",'1、包装标识检验'!F56)</f>
        <v/>
      </c>
      <c r="G56" s="78" t="str">
        <f>IF('1、包装标识检验'!G56="","",'1、包装标识检验'!G56)</f>
        <v/>
      </c>
      <c r="H56" s="78" t="str">
        <f>IF('1、包装标识检验'!H56="","",'1、包装标识检验'!H56)</f>
        <v/>
      </c>
      <c r="I56" s="88" t="str">
        <f>IF('1、包装标识检验'!I56="","",'1、包装标识检验'!I56)</f>
        <v/>
      </c>
      <c r="J56" s="198"/>
      <c r="K56" s="146"/>
      <c r="L56" s="100"/>
      <c r="M56" s="146"/>
      <c r="N56" s="146"/>
      <c r="O56" s="100"/>
      <c r="P56" s="146"/>
      <c r="Q56" s="146"/>
      <c r="R56" s="100"/>
      <c r="S56" s="146"/>
      <c r="T56" s="146"/>
      <c r="U56" s="100"/>
      <c r="V56" s="146"/>
      <c r="W56" s="146"/>
      <c r="X56" s="100"/>
      <c r="Y56" s="146"/>
      <c r="Z56" s="146"/>
      <c r="AA56" s="100"/>
      <c r="AB56" s="146"/>
      <c r="AC56" s="146"/>
      <c r="AD56" s="146"/>
      <c r="AE56" s="146"/>
      <c r="AF56" s="146"/>
      <c r="AG56" s="202"/>
      <c r="AH56" s="146"/>
      <c r="AI56" s="146"/>
      <c r="AJ56" s="146"/>
      <c r="AK56" s="107"/>
    </row>
    <row r="57" customHeight="1" spans="2:37">
      <c r="B57" s="77" t="str">
        <f>IF('1、包装标识检验'!B57="","",'1、包装标识检验'!B57)</f>
        <v/>
      </c>
      <c r="C57" s="78" t="str">
        <f>IF('1、包装标识检验'!C57="","",'1、包装标识检验'!C57)</f>
        <v/>
      </c>
      <c r="D57" s="78" t="str">
        <f>IF('1、包装标识检验'!D57="","",'1、包装标识检验'!D57)</f>
        <v/>
      </c>
      <c r="E57" s="78" t="str">
        <f>IF('1、包装标识检验'!E57="","",'1、包装标识检验'!E57)</f>
        <v/>
      </c>
      <c r="F57" s="79" t="str">
        <f>IF('1、包装标识检验'!F57="","",'1、包装标识检验'!F57)</f>
        <v/>
      </c>
      <c r="G57" s="78" t="str">
        <f>IF('1、包装标识检验'!G57="","",'1、包装标识检验'!G57)</f>
        <v/>
      </c>
      <c r="H57" s="78" t="str">
        <f>IF('1、包装标识检验'!H57="","",'1、包装标识检验'!H57)</f>
        <v/>
      </c>
      <c r="I57" s="88" t="str">
        <f>IF('1、包装标识检验'!I57="","",'1、包装标识检验'!I57)</f>
        <v/>
      </c>
      <c r="J57" s="198"/>
      <c r="K57" s="146"/>
      <c r="L57" s="100"/>
      <c r="M57" s="146"/>
      <c r="N57" s="146"/>
      <c r="O57" s="100"/>
      <c r="P57" s="146"/>
      <c r="Q57" s="146"/>
      <c r="R57" s="100"/>
      <c r="S57" s="146"/>
      <c r="T57" s="146"/>
      <c r="U57" s="100"/>
      <c r="V57" s="146"/>
      <c r="W57" s="146"/>
      <c r="X57" s="100"/>
      <c r="Y57" s="146"/>
      <c r="Z57" s="146"/>
      <c r="AA57" s="100"/>
      <c r="AB57" s="146"/>
      <c r="AC57" s="146"/>
      <c r="AD57" s="146"/>
      <c r="AE57" s="146"/>
      <c r="AF57" s="146"/>
      <c r="AG57" s="202"/>
      <c r="AH57" s="146"/>
      <c r="AI57" s="146"/>
      <c r="AJ57" s="146"/>
      <c r="AK57" s="107"/>
    </row>
    <row r="58" customHeight="1" spans="2:37">
      <c r="B58" s="77" t="str">
        <f>IF('1、包装标识检验'!B58="","",'1、包装标识检验'!B58)</f>
        <v/>
      </c>
      <c r="C58" s="78" t="str">
        <f>IF('1、包装标识检验'!C58="","",'1、包装标识检验'!C58)</f>
        <v/>
      </c>
      <c r="D58" s="78" t="str">
        <f>IF('1、包装标识检验'!D58="","",'1、包装标识检验'!D58)</f>
        <v/>
      </c>
      <c r="E58" s="78" t="str">
        <f>IF('1、包装标识检验'!E58="","",'1、包装标识检验'!E58)</f>
        <v/>
      </c>
      <c r="F58" s="79" t="str">
        <f>IF('1、包装标识检验'!F58="","",'1、包装标识检验'!F58)</f>
        <v/>
      </c>
      <c r="G58" s="78" t="str">
        <f>IF('1、包装标识检验'!G58="","",'1、包装标识检验'!G58)</f>
        <v/>
      </c>
      <c r="H58" s="78" t="str">
        <f>IF('1、包装标识检验'!H58="","",'1、包装标识检验'!H58)</f>
        <v/>
      </c>
      <c r="I58" s="88" t="str">
        <f>IF('1、包装标识检验'!I58="","",'1、包装标识检验'!I58)</f>
        <v/>
      </c>
      <c r="J58" s="198"/>
      <c r="K58" s="146"/>
      <c r="L58" s="100"/>
      <c r="M58" s="146"/>
      <c r="N58" s="146"/>
      <c r="O58" s="100"/>
      <c r="P58" s="146"/>
      <c r="Q58" s="146"/>
      <c r="R58" s="100"/>
      <c r="S58" s="146"/>
      <c r="T58" s="146"/>
      <c r="U58" s="100"/>
      <c r="V58" s="146"/>
      <c r="W58" s="146"/>
      <c r="X58" s="100"/>
      <c r="Y58" s="146"/>
      <c r="Z58" s="146"/>
      <c r="AA58" s="100"/>
      <c r="AB58" s="146"/>
      <c r="AC58" s="146"/>
      <c r="AD58" s="146"/>
      <c r="AE58" s="146"/>
      <c r="AF58" s="146"/>
      <c r="AG58" s="202"/>
      <c r="AH58" s="146"/>
      <c r="AI58" s="146"/>
      <c r="AJ58" s="146"/>
      <c r="AK58" s="107"/>
    </row>
    <row r="59" customHeight="1" spans="2:37">
      <c r="B59" s="77" t="str">
        <f>IF('1、包装标识检验'!B59="","",'1、包装标识检验'!B59)</f>
        <v/>
      </c>
      <c r="C59" s="78" t="str">
        <f>IF('1、包装标识检验'!C59="","",'1、包装标识检验'!C59)</f>
        <v/>
      </c>
      <c r="D59" s="78" t="str">
        <f>IF('1、包装标识检验'!D59="","",'1、包装标识检验'!D59)</f>
        <v/>
      </c>
      <c r="E59" s="78" t="str">
        <f>IF('1、包装标识检验'!E59="","",'1、包装标识检验'!E59)</f>
        <v/>
      </c>
      <c r="F59" s="79" t="str">
        <f>IF('1、包装标识检验'!F59="","",'1、包装标识检验'!F59)</f>
        <v/>
      </c>
      <c r="G59" s="78" t="str">
        <f>IF('1、包装标识检验'!G59="","",'1、包装标识检验'!G59)</f>
        <v/>
      </c>
      <c r="H59" s="78" t="str">
        <f>IF('1、包装标识检验'!H59="","",'1、包装标识检验'!H59)</f>
        <v/>
      </c>
      <c r="I59" s="88" t="str">
        <f>IF('1、包装标识检验'!I59="","",'1、包装标识检验'!I59)</f>
        <v/>
      </c>
      <c r="J59" s="198"/>
      <c r="K59" s="146"/>
      <c r="L59" s="100"/>
      <c r="M59" s="146"/>
      <c r="N59" s="146"/>
      <c r="O59" s="100"/>
      <c r="P59" s="146"/>
      <c r="Q59" s="146"/>
      <c r="R59" s="100"/>
      <c r="S59" s="146"/>
      <c r="T59" s="146"/>
      <c r="U59" s="100"/>
      <c r="V59" s="146"/>
      <c r="W59" s="146"/>
      <c r="X59" s="100"/>
      <c r="Y59" s="146"/>
      <c r="Z59" s="146"/>
      <c r="AA59" s="100"/>
      <c r="AB59" s="146"/>
      <c r="AC59" s="146"/>
      <c r="AD59" s="146"/>
      <c r="AE59" s="146"/>
      <c r="AF59" s="146"/>
      <c r="AG59" s="202"/>
      <c r="AH59" s="146"/>
      <c r="AI59" s="146"/>
      <c r="AJ59" s="146"/>
      <c r="AK59" s="107"/>
    </row>
    <row r="60" customHeight="1" spans="2:37">
      <c r="B60" s="77" t="str">
        <f>IF('1、包装标识检验'!B60="","",'1、包装标识检验'!B60)</f>
        <v/>
      </c>
      <c r="C60" s="78" t="str">
        <f>IF('1、包装标识检验'!C60="","",'1、包装标识检验'!C60)</f>
        <v/>
      </c>
      <c r="D60" s="78" t="str">
        <f>IF('1、包装标识检验'!D60="","",'1、包装标识检验'!D60)</f>
        <v/>
      </c>
      <c r="E60" s="78" t="str">
        <f>IF('1、包装标识检验'!E60="","",'1、包装标识检验'!E60)</f>
        <v/>
      </c>
      <c r="F60" s="79" t="str">
        <f>IF('1、包装标识检验'!F60="","",'1、包装标识检验'!F60)</f>
        <v/>
      </c>
      <c r="G60" s="78" t="str">
        <f>IF('1、包装标识检验'!G60="","",'1、包装标识检验'!G60)</f>
        <v/>
      </c>
      <c r="H60" s="78" t="str">
        <f>IF('1、包装标识检验'!H60="","",'1、包装标识检验'!H60)</f>
        <v/>
      </c>
      <c r="I60" s="88" t="str">
        <f>IF('1、包装标识检验'!I60="","",'1、包装标识检验'!I60)</f>
        <v/>
      </c>
      <c r="J60" s="198"/>
      <c r="K60" s="146"/>
      <c r="L60" s="100"/>
      <c r="M60" s="146"/>
      <c r="N60" s="146"/>
      <c r="O60" s="100"/>
      <c r="P60" s="146"/>
      <c r="Q60" s="146"/>
      <c r="R60" s="100"/>
      <c r="S60" s="146"/>
      <c r="T60" s="146"/>
      <c r="U60" s="100"/>
      <c r="V60" s="146"/>
      <c r="W60" s="146"/>
      <c r="X60" s="100"/>
      <c r="Y60" s="146"/>
      <c r="Z60" s="146"/>
      <c r="AA60" s="100"/>
      <c r="AB60" s="146"/>
      <c r="AC60" s="146"/>
      <c r="AD60" s="146"/>
      <c r="AE60" s="146"/>
      <c r="AF60" s="146"/>
      <c r="AG60" s="202"/>
      <c r="AH60" s="146"/>
      <c r="AI60" s="146"/>
      <c r="AJ60" s="146"/>
      <c r="AK60" s="107"/>
    </row>
    <row r="61" customHeight="1" spans="2:37">
      <c r="B61" s="77" t="str">
        <f>IF('1、包装标识检验'!B61="","",'1、包装标识检验'!B61)</f>
        <v/>
      </c>
      <c r="C61" s="78" t="str">
        <f>IF('1、包装标识检验'!C61="","",'1、包装标识检验'!C61)</f>
        <v/>
      </c>
      <c r="D61" s="78" t="str">
        <f>IF('1、包装标识检验'!D61="","",'1、包装标识检验'!D61)</f>
        <v/>
      </c>
      <c r="E61" s="78" t="str">
        <f>IF('1、包装标识检验'!E61="","",'1、包装标识检验'!E61)</f>
        <v/>
      </c>
      <c r="F61" s="79" t="str">
        <f>IF('1、包装标识检验'!F61="","",'1、包装标识检验'!F61)</f>
        <v/>
      </c>
      <c r="G61" s="78" t="str">
        <f>IF('1、包装标识检验'!G61="","",'1、包装标识检验'!G61)</f>
        <v/>
      </c>
      <c r="H61" s="78" t="str">
        <f>IF('1、包装标识检验'!H61="","",'1、包装标识检验'!H61)</f>
        <v/>
      </c>
      <c r="I61" s="88" t="str">
        <f>IF('1、包装标识检验'!I61="","",'1、包装标识检验'!I61)</f>
        <v/>
      </c>
      <c r="J61" s="198"/>
      <c r="K61" s="146"/>
      <c r="L61" s="100"/>
      <c r="M61" s="146"/>
      <c r="N61" s="146"/>
      <c r="O61" s="100"/>
      <c r="P61" s="146"/>
      <c r="Q61" s="146"/>
      <c r="R61" s="100"/>
      <c r="S61" s="146"/>
      <c r="T61" s="146"/>
      <c r="U61" s="100"/>
      <c r="V61" s="146"/>
      <c r="W61" s="146"/>
      <c r="X61" s="100"/>
      <c r="Y61" s="146"/>
      <c r="Z61" s="146"/>
      <c r="AA61" s="100"/>
      <c r="AB61" s="146"/>
      <c r="AC61" s="146"/>
      <c r="AD61" s="146"/>
      <c r="AE61" s="146"/>
      <c r="AF61" s="146"/>
      <c r="AG61" s="202"/>
      <c r="AH61" s="146"/>
      <c r="AI61" s="146"/>
      <c r="AJ61" s="146"/>
      <c r="AK61" s="107"/>
    </row>
    <row r="62" customHeight="1" spans="2:37">
      <c r="B62" s="77" t="str">
        <f>IF('1、包装标识检验'!B62="","",'1、包装标识检验'!B62)</f>
        <v/>
      </c>
      <c r="C62" s="78" t="str">
        <f>IF('1、包装标识检验'!C62="","",'1、包装标识检验'!C62)</f>
        <v/>
      </c>
      <c r="D62" s="78" t="str">
        <f>IF('1、包装标识检验'!D62="","",'1、包装标识检验'!D62)</f>
        <v/>
      </c>
      <c r="E62" s="78" t="str">
        <f>IF('1、包装标识检验'!E62="","",'1、包装标识检验'!E62)</f>
        <v/>
      </c>
      <c r="F62" s="79" t="str">
        <f>IF('1、包装标识检验'!F62="","",'1、包装标识检验'!F62)</f>
        <v/>
      </c>
      <c r="G62" s="78" t="str">
        <f>IF('1、包装标识检验'!G62="","",'1、包装标识检验'!G62)</f>
        <v/>
      </c>
      <c r="H62" s="78" t="str">
        <f>IF('1、包装标识检验'!H62="","",'1、包装标识检验'!H62)</f>
        <v/>
      </c>
      <c r="I62" s="88" t="str">
        <f>IF('1、包装标识检验'!I62="","",'1、包装标识检验'!I62)</f>
        <v/>
      </c>
      <c r="J62" s="198"/>
      <c r="K62" s="146"/>
      <c r="L62" s="100"/>
      <c r="M62" s="146"/>
      <c r="N62" s="146"/>
      <c r="O62" s="100"/>
      <c r="P62" s="146"/>
      <c r="Q62" s="146"/>
      <c r="R62" s="100"/>
      <c r="S62" s="146"/>
      <c r="T62" s="146"/>
      <c r="U62" s="100"/>
      <c r="V62" s="146"/>
      <c r="W62" s="146"/>
      <c r="X62" s="100"/>
      <c r="Y62" s="146"/>
      <c r="Z62" s="146"/>
      <c r="AA62" s="100"/>
      <c r="AB62" s="146"/>
      <c r="AC62" s="146"/>
      <c r="AD62" s="146"/>
      <c r="AE62" s="146"/>
      <c r="AF62" s="146"/>
      <c r="AG62" s="202"/>
      <c r="AH62" s="146"/>
      <c r="AI62" s="146"/>
      <c r="AJ62" s="146"/>
      <c r="AK62" s="107"/>
    </row>
    <row r="63" customHeight="1" spans="2:37">
      <c r="B63" s="77" t="str">
        <f>IF('1、包装标识检验'!B63="","",'1、包装标识检验'!B63)</f>
        <v/>
      </c>
      <c r="C63" s="78" t="str">
        <f>IF('1、包装标识检验'!C63="","",'1、包装标识检验'!C63)</f>
        <v/>
      </c>
      <c r="D63" s="78" t="str">
        <f>IF('1、包装标识检验'!D63="","",'1、包装标识检验'!D63)</f>
        <v/>
      </c>
      <c r="E63" s="78" t="str">
        <f>IF('1、包装标识检验'!E63="","",'1、包装标识检验'!E63)</f>
        <v/>
      </c>
      <c r="F63" s="79" t="str">
        <f>IF('1、包装标识检验'!F63="","",'1、包装标识检验'!F63)</f>
        <v/>
      </c>
      <c r="G63" s="78" t="str">
        <f>IF('1、包装标识检验'!G63="","",'1、包装标识检验'!G63)</f>
        <v/>
      </c>
      <c r="H63" s="78" t="str">
        <f>IF('1、包装标识检验'!H63="","",'1、包装标识检验'!H63)</f>
        <v/>
      </c>
      <c r="I63" s="88" t="str">
        <f>IF('1、包装标识检验'!I63="","",'1、包装标识检验'!I63)</f>
        <v/>
      </c>
      <c r="J63" s="198"/>
      <c r="K63" s="146"/>
      <c r="L63" s="100"/>
      <c r="M63" s="146"/>
      <c r="N63" s="146"/>
      <c r="O63" s="100"/>
      <c r="P63" s="146"/>
      <c r="Q63" s="146"/>
      <c r="R63" s="100"/>
      <c r="S63" s="146"/>
      <c r="T63" s="146"/>
      <c r="U63" s="100"/>
      <c r="V63" s="146"/>
      <c r="W63" s="146"/>
      <c r="X63" s="100"/>
      <c r="Y63" s="146"/>
      <c r="Z63" s="146"/>
      <c r="AA63" s="100"/>
      <c r="AB63" s="146"/>
      <c r="AC63" s="146"/>
      <c r="AD63" s="146"/>
      <c r="AE63" s="146"/>
      <c r="AF63" s="146"/>
      <c r="AG63" s="202"/>
      <c r="AH63" s="146"/>
      <c r="AI63" s="146"/>
      <c r="AJ63" s="146"/>
      <c r="AK63" s="107"/>
    </row>
    <row r="64" customHeight="1" spans="2:37">
      <c r="B64" s="77" t="str">
        <f>IF('1、包装标识检验'!B64="","",'1、包装标识检验'!B64)</f>
        <v/>
      </c>
      <c r="C64" s="78" t="str">
        <f>IF('1、包装标识检验'!C64="","",'1、包装标识检验'!C64)</f>
        <v/>
      </c>
      <c r="D64" s="78" t="str">
        <f>IF('1、包装标识检验'!D64="","",'1、包装标识检验'!D64)</f>
        <v/>
      </c>
      <c r="E64" s="78" t="str">
        <f>IF('1、包装标识检验'!E64="","",'1、包装标识检验'!E64)</f>
        <v/>
      </c>
      <c r="F64" s="79" t="str">
        <f>IF('1、包装标识检验'!F64="","",'1、包装标识检验'!F64)</f>
        <v/>
      </c>
      <c r="G64" s="78" t="str">
        <f>IF('1、包装标识检验'!G64="","",'1、包装标识检验'!G64)</f>
        <v/>
      </c>
      <c r="H64" s="78" t="str">
        <f>IF('1、包装标识检验'!H64="","",'1、包装标识检验'!H64)</f>
        <v/>
      </c>
      <c r="I64" s="88" t="str">
        <f>IF('1、包装标识检验'!I64="","",'1、包装标识检验'!I64)</f>
        <v/>
      </c>
      <c r="J64" s="198"/>
      <c r="K64" s="146"/>
      <c r="L64" s="100"/>
      <c r="M64" s="146"/>
      <c r="N64" s="146"/>
      <c r="O64" s="100"/>
      <c r="P64" s="146"/>
      <c r="Q64" s="146"/>
      <c r="R64" s="100"/>
      <c r="S64" s="146"/>
      <c r="T64" s="146"/>
      <c r="U64" s="100"/>
      <c r="V64" s="146"/>
      <c r="W64" s="146"/>
      <c r="X64" s="100"/>
      <c r="Y64" s="146"/>
      <c r="Z64" s="146"/>
      <c r="AA64" s="100"/>
      <c r="AB64" s="146"/>
      <c r="AC64" s="146"/>
      <c r="AD64" s="146"/>
      <c r="AE64" s="146"/>
      <c r="AF64" s="146"/>
      <c r="AG64" s="202"/>
      <c r="AH64" s="146"/>
      <c r="AI64" s="146"/>
      <c r="AJ64" s="146"/>
      <c r="AK64" s="107"/>
    </row>
    <row r="65" customHeight="1" spans="2:37">
      <c r="B65" s="77" t="str">
        <f>IF('1、包装标识检验'!B65="","",'1、包装标识检验'!B65)</f>
        <v/>
      </c>
      <c r="C65" s="78" t="str">
        <f>IF('1、包装标识检验'!C65="","",'1、包装标识检验'!C65)</f>
        <v/>
      </c>
      <c r="D65" s="78" t="str">
        <f>IF('1、包装标识检验'!D65="","",'1、包装标识检验'!D65)</f>
        <v/>
      </c>
      <c r="E65" s="78" t="str">
        <f>IF('1、包装标识检验'!E65="","",'1、包装标识检验'!E65)</f>
        <v/>
      </c>
      <c r="F65" s="79" t="str">
        <f>IF('1、包装标识检验'!F65="","",'1、包装标识检验'!F65)</f>
        <v/>
      </c>
      <c r="G65" s="78" t="str">
        <f>IF('1、包装标识检验'!G65="","",'1、包装标识检验'!G65)</f>
        <v/>
      </c>
      <c r="H65" s="78" t="str">
        <f>IF('1、包装标识检验'!H65="","",'1、包装标识检验'!H65)</f>
        <v/>
      </c>
      <c r="I65" s="88" t="str">
        <f>IF('1、包装标识检验'!I65="","",'1、包装标识检验'!I65)</f>
        <v/>
      </c>
      <c r="J65" s="198"/>
      <c r="K65" s="146"/>
      <c r="L65" s="100"/>
      <c r="M65" s="146"/>
      <c r="N65" s="146"/>
      <c r="O65" s="100"/>
      <c r="P65" s="146"/>
      <c r="Q65" s="146"/>
      <c r="R65" s="100"/>
      <c r="S65" s="146"/>
      <c r="T65" s="146"/>
      <c r="U65" s="100"/>
      <c r="V65" s="146"/>
      <c r="W65" s="146"/>
      <c r="X65" s="100"/>
      <c r="Y65" s="146"/>
      <c r="Z65" s="146"/>
      <c r="AA65" s="100"/>
      <c r="AB65" s="146"/>
      <c r="AC65" s="146"/>
      <c r="AD65" s="146"/>
      <c r="AE65" s="146"/>
      <c r="AF65" s="146"/>
      <c r="AG65" s="202"/>
      <c r="AH65" s="146"/>
      <c r="AI65" s="146"/>
      <c r="AJ65" s="146"/>
      <c r="AK65" s="107"/>
    </row>
    <row r="66" customHeight="1" spans="2:37">
      <c r="B66" s="77" t="str">
        <f>IF('1、包装标识检验'!B66="","",'1、包装标识检验'!B66)</f>
        <v/>
      </c>
      <c r="C66" s="78" t="str">
        <f>IF('1、包装标识检验'!C66="","",'1、包装标识检验'!C66)</f>
        <v/>
      </c>
      <c r="D66" s="78" t="str">
        <f>IF('1、包装标识检验'!D66="","",'1、包装标识检验'!D66)</f>
        <v/>
      </c>
      <c r="E66" s="78" t="str">
        <f>IF('1、包装标识检验'!E66="","",'1、包装标识检验'!E66)</f>
        <v/>
      </c>
      <c r="F66" s="79" t="str">
        <f>IF('1、包装标识检验'!F66="","",'1、包装标识检验'!F66)</f>
        <v/>
      </c>
      <c r="G66" s="78" t="str">
        <f>IF('1、包装标识检验'!G66="","",'1、包装标识检验'!G66)</f>
        <v/>
      </c>
      <c r="H66" s="78" t="str">
        <f>IF('1、包装标识检验'!H66="","",'1、包装标识检验'!H66)</f>
        <v/>
      </c>
      <c r="I66" s="88" t="str">
        <f>IF('1、包装标识检验'!I66="","",'1、包装标识检验'!I66)</f>
        <v/>
      </c>
      <c r="J66" s="198"/>
      <c r="K66" s="146"/>
      <c r="L66" s="100"/>
      <c r="M66" s="146"/>
      <c r="N66" s="146"/>
      <c r="O66" s="100"/>
      <c r="P66" s="146"/>
      <c r="Q66" s="146"/>
      <c r="R66" s="100"/>
      <c r="S66" s="146"/>
      <c r="T66" s="146"/>
      <c r="U66" s="100"/>
      <c r="V66" s="146"/>
      <c r="W66" s="146"/>
      <c r="X66" s="100"/>
      <c r="Y66" s="146"/>
      <c r="Z66" s="146"/>
      <c r="AA66" s="100"/>
      <c r="AB66" s="146"/>
      <c r="AC66" s="146"/>
      <c r="AD66" s="146"/>
      <c r="AE66" s="146"/>
      <c r="AF66" s="146"/>
      <c r="AG66" s="202"/>
      <c r="AH66" s="146"/>
      <c r="AI66" s="146"/>
      <c r="AJ66" s="146"/>
      <c r="AK66" s="107"/>
    </row>
    <row r="67" customHeight="1" spans="2:37">
      <c r="B67" s="77" t="str">
        <f>IF('1、包装标识检验'!B67="","",'1、包装标识检验'!B67)</f>
        <v/>
      </c>
      <c r="C67" s="78" t="str">
        <f>IF('1、包装标识检验'!C67="","",'1、包装标识检验'!C67)</f>
        <v/>
      </c>
      <c r="D67" s="78" t="str">
        <f>IF('1、包装标识检验'!D67="","",'1、包装标识检验'!D67)</f>
        <v/>
      </c>
      <c r="E67" s="78" t="str">
        <f>IF('1、包装标识检验'!E67="","",'1、包装标识检验'!E67)</f>
        <v/>
      </c>
      <c r="F67" s="79" t="str">
        <f>IF('1、包装标识检验'!F67="","",'1、包装标识检验'!F67)</f>
        <v/>
      </c>
      <c r="G67" s="78" t="str">
        <f>IF('1、包装标识检验'!G67="","",'1、包装标识检验'!G67)</f>
        <v/>
      </c>
      <c r="H67" s="78" t="str">
        <f>IF('1、包装标识检验'!H67="","",'1、包装标识检验'!H67)</f>
        <v/>
      </c>
      <c r="I67" s="88" t="str">
        <f>IF('1、包装标识检验'!I67="","",'1、包装标识检验'!I67)</f>
        <v/>
      </c>
      <c r="J67" s="198"/>
      <c r="K67" s="146"/>
      <c r="L67" s="100"/>
      <c r="M67" s="146"/>
      <c r="N67" s="146"/>
      <c r="O67" s="100"/>
      <c r="P67" s="146"/>
      <c r="Q67" s="146"/>
      <c r="R67" s="100"/>
      <c r="S67" s="146"/>
      <c r="T67" s="146"/>
      <c r="U67" s="100"/>
      <c r="V67" s="146"/>
      <c r="W67" s="146"/>
      <c r="X67" s="100"/>
      <c r="Y67" s="146"/>
      <c r="Z67" s="146"/>
      <c r="AA67" s="100"/>
      <c r="AB67" s="146"/>
      <c r="AC67" s="146"/>
      <c r="AD67" s="146"/>
      <c r="AE67" s="146"/>
      <c r="AF67" s="146"/>
      <c r="AG67" s="202"/>
      <c r="AH67" s="146"/>
      <c r="AI67" s="146"/>
      <c r="AJ67" s="146"/>
      <c r="AK67" s="107"/>
    </row>
    <row r="68" customHeight="1" spans="2:37">
      <c r="B68" s="77" t="str">
        <f>IF('1、包装标识检验'!B68="","",'1、包装标识检验'!B68)</f>
        <v/>
      </c>
      <c r="C68" s="78" t="str">
        <f>IF('1、包装标识检验'!C68="","",'1、包装标识检验'!C68)</f>
        <v/>
      </c>
      <c r="D68" s="78" t="str">
        <f>IF('1、包装标识检验'!D68="","",'1、包装标识检验'!D68)</f>
        <v/>
      </c>
      <c r="E68" s="78" t="str">
        <f>IF('1、包装标识检验'!E68="","",'1、包装标识检验'!E68)</f>
        <v/>
      </c>
      <c r="F68" s="79" t="str">
        <f>IF('1、包装标识检验'!F68="","",'1、包装标识检验'!F68)</f>
        <v/>
      </c>
      <c r="G68" s="78" t="str">
        <f>IF('1、包装标识检验'!G68="","",'1、包装标识检验'!G68)</f>
        <v/>
      </c>
      <c r="H68" s="78" t="str">
        <f>IF('1、包装标识检验'!H68="","",'1、包装标识检验'!H68)</f>
        <v/>
      </c>
      <c r="I68" s="88" t="str">
        <f>IF('1、包装标识检验'!I68="","",'1、包装标识检验'!I68)</f>
        <v/>
      </c>
      <c r="J68" s="198"/>
      <c r="K68" s="146"/>
      <c r="L68" s="100"/>
      <c r="M68" s="146"/>
      <c r="N68" s="146"/>
      <c r="O68" s="100"/>
      <c r="P68" s="146"/>
      <c r="Q68" s="146"/>
      <c r="R68" s="100"/>
      <c r="S68" s="146"/>
      <c r="T68" s="146"/>
      <c r="U68" s="100"/>
      <c r="V68" s="146"/>
      <c r="W68" s="146"/>
      <c r="X68" s="100"/>
      <c r="Y68" s="146"/>
      <c r="Z68" s="146"/>
      <c r="AA68" s="100"/>
      <c r="AB68" s="146"/>
      <c r="AC68" s="146"/>
      <c r="AD68" s="146"/>
      <c r="AE68" s="146"/>
      <c r="AF68" s="146"/>
      <c r="AG68" s="202"/>
      <c r="AH68" s="146"/>
      <c r="AI68" s="146"/>
      <c r="AJ68" s="146"/>
      <c r="AK68" s="107"/>
    </row>
    <row r="69" customHeight="1" spans="2:37">
      <c r="B69" s="77" t="str">
        <f>IF('1、包装标识检验'!B69="","",'1、包装标识检验'!B69)</f>
        <v/>
      </c>
      <c r="C69" s="78" t="str">
        <f>IF('1、包装标识检验'!C69="","",'1、包装标识检验'!C69)</f>
        <v/>
      </c>
      <c r="D69" s="78" t="str">
        <f>IF('1、包装标识检验'!D69="","",'1、包装标识检验'!D69)</f>
        <v/>
      </c>
      <c r="E69" s="78" t="str">
        <f>IF('1、包装标识检验'!E69="","",'1、包装标识检验'!E69)</f>
        <v/>
      </c>
      <c r="F69" s="79" t="str">
        <f>IF('1、包装标识检验'!F69="","",'1、包装标识检验'!F69)</f>
        <v/>
      </c>
      <c r="G69" s="78" t="str">
        <f>IF('1、包装标识检验'!G69="","",'1、包装标识检验'!G69)</f>
        <v/>
      </c>
      <c r="H69" s="78" t="str">
        <f>IF('1、包装标识检验'!H69="","",'1、包装标识检验'!H69)</f>
        <v/>
      </c>
      <c r="I69" s="88" t="str">
        <f>IF('1、包装标识检验'!I69="","",'1、包装标识检验'!I69)</f>
        <v/>
      </c>
      <c r="J69" s="198"/>
      <c r="K69" s="146"/>
      <c r="L69" s="100"/>
      <c r="M69" s="146"/>
      <c r="N69" s="146"/>
      <c r="O69" s="100"/>
      <c r="P69" s="146"/>
      <c r="Q69" s="146"/>
      <c r="R69" s="100"/>
      <c r="S69" s="146"/>
      <c r="T69" s="146"/>
      <c r="U69" s="100"/>
      <c r="V69" s="146"/>
      <c r="W69" s="146"/>
      <c r="X69" s="100"/>
      <c r="Y69" s="146"/>
      <c r="Z69" s="146"/>
      <c r="AA69" s="100"/>
      <c r="AB69" s="146"/>
      <c r="AC69" s="146"/>
      <c r="AD69" s="146"/>
      <c r="AE69" s="146"/>
      <c r="AF69" s="146"/>
      <c r="AG69" s="202"/>
      <c r="AH69" s="146"/>
      <c r="AI69" s="146"/>
      <c r="AJ69" s="146"/>
      <c r="AK69" s="107"/>
    </row>
    <row r="70" customHeight="1" spans="2:37">
      <c r="B70" s="77" t="str">
        <f>IF('1、包装标识检验'!B70="","",'1、包装标识检验'!B70)</f>
        <v/>
      </c>
      <c r="C70" s="78" t="str">
        <f>IF('1、包装标识检验'!C70="","",'1、包装标识检验'!C70)</f>
        <v/>
      </c>
      <c r="D70" s="78" t="str">
        <f>IF('1、包装标识检验'!D70="","",'1、包装标识检验'!D70)</f>
        <v/>
      </c>
      <c r="E70" s="78" t="str">
        <f>IF('1、包装标识检验'!E70="","",'1、包装标识检验'!E70)</f>
        <v/>
      </c>
      <c r="F70" s="79" t="str">
        <f>IF('1、包装标识检验'!F70="","",'1、包装标识检验'!F70)</f>
        <v/>
      </c>
      <c r="G70" s="78" t="str">
        <f>IF('1、包装标识检验'!G70="","",'1、包装标识检验'!G70)</f>
        <v/>
      </c>
      <c r="H70" s="78" t="str">
        <f>IF('1、包装标识检验'!H70="","",'1、包装标识检验'!H70)</f>
        <v/>
      </c>
      <c r="I70" s="88" t="str">
        <f>IF('1、包装标识检验'!I70="","",'1、包装标识检验'!I70)</f>
        <v/>
      </c>
      <c r="J70" s="198"/>
      <c r="K70" s="146"/>
      <c r="L70" s="100"/>
      <c r="M70" s="146"/>
      <c r="N70" s="146"/>
      <c r="O70" s="100"/>
      <c r="P70" s="146"/>
      <c r="Q70" s="146"/>
      <c r="R70" s="100"/>
      <c r="S70" s="146"/>
      <c r="T70" s="146"/>
      <c r="U70" s="100"/>
      <c r="V70" s="146"/>
      <c r="W70" s="146"/>
      <c r="X70" s="100"/>
      <c r="Y70" s="146"/>
      <c r="Z70" s="146"/>
      <c r="AA70" s="100"/>
      <c r="AB70" s="146"/>
      <c r="AC70" s="146"/>
      <c r="AD70" s="146"/>
      <c r="AE70" s="146"/>
      <c r="AF70" s="146"/>
      <c r="AG70" s="202"/>
      <c r="AH70" s="146"/>
      <c r="AI70" s="146"/>
      <c r="AJ70" s="146"/>
      <c r="AK70" s="107"/>
    </row>
    <row r="71" customHeight="1" spans="2:37">
      <c r="B71" s="77" t="str">
        <f>IF('1、包装标识检验'!B71="","",'1、包装标识检验'!B71)</f>
        <v/>
      </c>
      <c r="C71" s="78" t="str">
        <f>IF('1、包装标识检验'!C71="","",'1、包装标识检验'!C71)</f>
        <v/>
      </c>
      <c r="D71" s="78" t="str">
        <f>IF('1、包装标识检验'!D71="","",'1、包装标识检验'!D71)</f>
        <v/>
      </c>
      <c r="E71" s="78" t="str">
        <f>IF('1、包装标识检验'!E71="","",'1、包装标识检验'!E71)</f>
        <v/>
      </c>
      <c r="F71" s="79" t="str">
        <f>IF('1、包装标识检验'!F71="","",'1、包装标识检验'!F71)</f>
        <v/>
      </c>
      <c r="G71" s="78" t="str">
        <f>IF('1、包装标识检验'!G71="","",'1、包装标识检验'!G71)</f>
        <v/>
      </c>
      <c r="H71" s="78" t="str">
        <f>IF('1、包装标识检验'!H71="","",'1、包装标识检验'!H71)</f>
        <v/>
      </c>
      <c r="I71" s="88" t="str">
        <f>IF('1、包装标识检验'!I71="","",'1、包装标识检验'!I71)</f>
        <v/>
      </c>
      <c r="J71" s="198"/>
      <c r="K71" s="146"/>
      <c r="L71" s="100"/>
      <c r="M71" s="146"/>
      <c r="N71" s="146"/>
      <c r="O71" s="100"/>
      <c r="P71" s="146"/>
      <c r="Q71" s="146"/>
      <c r="R71" s="100"/>
      <c r="S71" s="146"/>
      <c r="T71" s="146"/>
      <c r="U71" s="100"/>
      <c r="V71" s="146"/>
      <c r="W71" s="146"/>
      <c r="X71" s="100"/>
      <c r="Y71" s="146"/>
      <c r="Z71" s="146"/>
      <c r="AA71" s="100"/>
      <c r="AB71" s="146"/>
      <c r="AC71" s="146"/>
      <c r="AD71" s="146"/>
      <c r="AE71" s="146"/>
      <c r="AF71" s="146"/>
      <c r="AG71" s="202"/>
      <c r="AH71" s="146"/>
      <c r="AI71" s="146"/>
      <c r="AJ71" s="146"/>
      <c r="AK71" s="107"/>
    </row>
    <row r="72" customHeight="1" spans="2:37">
      <c r="B72" s="77" t="str">
        <f>IF('1、包装标识检验'!B72="","",'1、包装标识检验'!B72)</f>
        <v/>
      </c>
      <c r="C72" s="78" t="str">
        <f>IF('1、包装标识检验'!C72="","",'1、包装标识检验'!C72)</f>
        <v/>
      </c>
      <c r="D72" s="78" t="str">
        <f>IF('1、包装标识检验'!D72="","",'1、包装标识检验'!D72)</f>
        <v/>
      </c>
      <c r="E72" s="78" t="str">
        <f>IF('1、包装标识检验'!E72="","",'1、包装标识检验'!E72)</f>
        <v/>
      </c>
      <c r="F72" s="79" t="str">
        <f>IF('1、包装标识检验'!F72="","",'1、包装标识检验'!F72)</f>
        <v/>
      </c>
      <c r="G72" s="78" t="str">
        <f>IF('1、包装标识检验'!G72="","",'1、包装标识检验'!G72)</f>
        <v/>
      </c>
      <c r="H72" s="78" t="str">
        <f>IF('1、包装标识检验'!H72="","",'1、包装标识检验'!H72)</f>
        <v/>
      </c>
      <c r="I72" s="88" t="str">
        <f>IF('1、包装标识检验'!I72="","",'1、包装标识检验'!I72)</f>
        <v/>
      </c>
      <c r="J72" s="198"/>
      <c r="K72" s="146"/>
      <c r="L72" s="100"/>
      <c r="M72" s="146"/>
      <c r="N72" s="146"/>
      <c r="O72" s="100"/>
      <c r="P72" s="146"/>
      <c r="Q72" s="146"/>
      <c r="R72" s="100"/>
      <c r="S72" s="146"/>
      <c r="T72" s="146"/>
      <c r="U72" s="100"/>
      <c r="V72" s="146"/>
      <c r="W72" s="146"/>
      <c r="X72" s="100"/>
      <c r="Y72" s="146"/>
      <c r="Z72" s="146"/>
      <c r="AA72" s="100"/>
      <c r="AB72" s="146"/>
      <c r="AC72" s="146"/>
      <c r="AD72" s="146"/>
      <c r="AE72" s="146"/>
      <c r="AF72" s="146"/>
      <c r="AG72" s="202"/>
      <c r="AH72" s="146"/>
      <c r="AI72" s="146"/>
      <c r="AJ72" s="146"/>
      <c r="AK72" s="107"/>
    </row>
    <row r="73" customHeight="1" spans="2:37">
      <c r="B73" s="77" t="str">
        <f>IF('1、包装标识检验'!B73="","",'1、包装标识检验'!B73)</f>
        <v/>
      </c>
      <c r="C73" s="78" t="str">
        <f>IF('1、包装标识检验'!C73="","",'1、包装标识检验'!C73)</f>
        <v/>
      </c>
      <c r="D73" s="78" t="str">
        <f>IF('1、包装标识检验'!D73="","",'1、包装标识检验'!D73)</f>
        <v/>
      </c>
      <c r="E73" s="78" t="str">
        <f>IF('1、包装标识检验'!E73="","",'1、包装标识检验'!E73)</f>
        <v/>
      </c>
      <c r="F73" s="79" t="str">
        <f>IF('1、包装标识检验'!F73="","",'1、包装标识检验'!F73)</f>
        <v/>
      </c>
      <c r="G73" s="78" t="str">
        <f>IF('1、包装标识检验'!G73="","",'1、包装标识检验'!G73)</f>
        <v/>
      </c>
      <c r="H73" s="78" t="str">
        <f>IF('1、包装标识检验'!H73="","",'1、包装标识检验'!H73)</f>
        <v/>
      </c>
      <c r="I73" s="88" t="str">
        <f>IF('1、包装标识检验'!I73="","",'1、包装标识检验'!I73)</f>
        <v/>
      </c>
      <c r="J73" s="198"/>
      <c r="K73" s="146"/>
      <c r="L73" s="100"/>
      <c r="M73" s="146"/>
      <c r="N73" s="146"/>
      <c r="O73" s="100"/>
      <c r="P73" s="146"/>
      <c r="Q73" s="146"/>
      <c r="R73" s="100"/>
      <c r="S73" s="146"/>
      <c r="T73" s="146"/>
      <c r="U73" s="100"/>
      <c r="V73" s="146"/>
      <c r="W73" s="146"/>
      <c r="X73" s="100"/>
      <c r="Y73" s="146"/>
      <c r="Z73" s="146"/>
      <c r="AA73" s="100"/>
      <c r="AB73" s="146"/>
      <c r="AC73" s="146"/>
      <c r="AD73" s="146"/>
      <c r="AE73" s="146"/>
      <c r="AF73" s="146"/>
      <c r="AG73" s="202"/>
      <c r="AH73" s="146"/>
      <c r="AI73" s="146"/>
      <c r="AJ73" s="146"/>
      <c r="AK73" s="107"/>
    </row>
    <row r="74" customHeight="1" spans="2:37">
      <c r="B74" s="77" t="str">
        <f>IF('1、包装标识检验'!B74="","",'1、包装标识检验'!B74)</f>
        <v/>
      </c>
      <c r="C74" s="78" t="str">
        <f>IF('1、包装标识检验'!C74="","",'1、包装标识检验'!C74)</f>
        <v/>
      </c>
      <c r="D74" s="78" t="str">
        <f>IF('1、包装标识检验'!D74="","",'1、包装标识检验'!D74)</f>
        <v/>
      </c>
      <c r="E74" s="78" t="str">
        <f>IF('1、包装标识检验'!E74="","",'1、包装标识检验'!E74)</f>
        <v/>
      </c>
      <c r="F74" s="79" t="str">
        <f>IF('1、包装标识检验'!F74="","",'1、包装标识检验'!F74)</f>
        <v/>
      </c>
      <c r="G74" s="78" t="str">
        <f>IF('1、包装标识检验'!G74="","",'1、包装标识检验'!G74)</f>
        <v/>
      </c>
      <c r="H74" s="78" t="str">
        <f>IF('1、包装标识检验'!H74="","",'1、包装标识检验'!H74)</f>
        <v/>
      </c>
      <c r="I74" s="88" t="str">
        <f>IF('1、包装标识检验'!I74="","",'1、包装标识检验'!I74)</f>
        <v/>
      </c>
      <c r="J74" s="198"/>
      <c r="K74" s="146"/>
      <c r="L74" s="100"/>
      <c r="M74" s="146"/>
      <c r="N74" s="146"/>
      <c r="O74" s="100"/>
      <c r="P74" s="146"/>
      <c r="Q74" s="146"/>
      <c r="R74" s="100"/>
      <c r="S74" s="146"/>
      <c r="T74" s="146"/>
      <c r="U74" s="100"/>
      <c r="V74" s="146"/>
      <c r="W74" s="146"/>
      <c r="X74" s="100"/>
      <c r="Y74" s="146"/>
      <c r="Z74" s="146"/>
      <c r="AA74" s="100"/>
      <c r="AB74" s="146"/>
      <c r="AC74" s="146"/>
      <c r="AD74" s="146"/>
      <c r="AE74" s="146"/>
      <c r="AF74" s="146"/>
      <c r="AG74" s="202"/>
      <c r="AH74" s="146"/>
      <c r="AI74" s="146"/>
      <c r="AJ74" s="146"/>
      <c r="AK74" s="107"/>
    </row>
    <row r="75" customHeight="1" spans="2:37">
      <c r="B75" s="77" t="str">
        <f>IF('1、包装标识检验'!B75="","",'1、包装标识检验'!B75)</f>
        <v/>
      </c>
      <c r="C75" s="78" t="str">
        <f>IF('1、包装标识检验'!C75="","",'1、包装标识检验'!C75)</f>
        <v/>
      </c>
      <c r="D75" s="78" t="str">
        <f>IF('1、包装标识检验'!D75="","",'1、包装标识检验'!D75)</f>
        <v/>
      </c>
      <c r="E75" s="78" t="str">
        <f>IF('1、包装标识检验'!E75="","",'1、包装标识检验'!E75)</f>
        <v/>
      </c>
      <c r="F75" s="79" t="str">
        <f>IF('1、包装标识检验'!F75="","",'1、包装标识检验'!F75)</f>
        <v/>
      </c>
      <c r="G75" s="78" t="str">
        <f>IF('1、包装标识检验'!G75="","",'1、包装标识检验'!G75)</f>
        <v/>
      </c>
      <c r="H75" s="78" t="str">
        <f>IF('1、包装标识检验'!H75="","",'1、包装标识检验'!H75)</f>
        <v/>
      </c>
      <c r="I75" s="88" t="str">
        <f>IF('1、包装标识检验'!I75="","",'1、包装标识检验'!I75)</f>
        <v/>
      </c>
      <c r="J75" s="198"/>
      <c r="K75" s="146"/>
      <c r="L75" s="100"/>
      <c r="M75" s="146"/>
      <c r="N75" s="146"/>
      <c r="O75" s="100"/>
      <c r="P75" s="146"/>
      <c r="Q75" s="146"/>
      <c r="R75" s="100"/>
      <c r="S75" s="146"/>
      <c r="T75" s="146"/>
      <c r="U75" s="100"/>
      <c r="V75" s="146"/>
      <c r="W75" s="146"/>
      <c r="X75" s="100"/>
      <c r="Y75" s="146"/>
      <c r="Z75" s="146"/>
      <c r="AA75" s="100"/>
      <c r="AB75" s="146"/>
      <c r="AC75" s="146"/>
      <c r="AD75" s="146"/>
      <c r="AE75" s="146"/>
      <c r="AF75" s="146"/>
      <c r="AG75" s="202"/>
      <c r="AH75" s="146"/>
      <c r="AI75" s="146"/>
      <c r="AJ75" s="146"/>
      <c r="AK75" s="107"/>
    </row>
    <row r="76" customHeight="1" spans="2:37">
      <c r="B76" s="77" t="str">
        <f>IF('1、包装标识检验'!B76="","",'1、包装标识检验'!B76)</f>
        <v/>
      </c>
      <c r="C76" s="78" t="str">
        <f>IF('1、包装标识检验'!C76="","",'1、包装标识检验'!C76)</f>
        <v/>
      </c>
      <c r="D76" s="78" t="str">
        <f>IF('1、包装标识检验'!D76="","",'1、包装标识检验'!D76)</f>
        <v/>
      </c>
      <c r="E76" s="78" t="str">
        <f>IF('1、包装标识检验'!E76="","",'1、包装标识检验'!E76)</f>
        <v/>
      </c>
      <c r="F76" s="79" t="str">
        <f>IF('1、包装标识检验'!F76="","",'1、包装标识检验'!F76)</f>
        <v/>
      </c>
      <c r="G76" s="78" t="str">
        <f>IF('1、包装标识检验'!G76="","",'1、包装标识检验'!G76)</f>
        <v/>
      </c>
      <c r="H76" s="78" t="str">
        <f>IF('1、包装标识检验'!H76="","",'1、包装标识检验'!H76)</f>
        <v/>
      </c>
      <c r="I76" s="88" t="str">
        <f>IF('1、包装标识检验'!I76="","",'1、包装标识检验'!I76)</f>
        <v/>
      </c>
      <c r="J76" s="198"/>
      <c r="K76" s="146"/>
      <c r="L76" s="100"/>
      <c r="M76" s="146"/>
      <c r="N76" s="146"/>
      <c r="O76" s="100"/>
      <c r="P76" s="146"/>
      <c r="Q76" s="146"/>
      <c r="R76" s="100"/>
      <c r="S76" s="146"/>
      <c r="T76" s="146"/>
      <c r="U76" s="100"/>
      <c r="V76" s="146"/>
      <c r="W76" s="146"/>
      <c r="X76" s="100"/>
      <c r="Y76" s="146"/>
      <c r="Z76" s="146"/>
      <c r="AA76" s="100"/>
      <c r="AB76" s="146"/>
      <c r="AC76" s="146"/>
      <c r="AD76" s="146"/>
      <c r="AE76" s="146"/>
      <c r="AF76" s="146"/>
      <c r="AG76" s="202"/>
      <c r="AH76" s="146"/>
      <c r="AI76" s="146"/>
      <c r="AJ76" s="146"/>
      <c r="AK76" s="107"/>
    </row>
    <row r="77" customHeight="1" spans="2:37">
      <c r="B77" s="77" t="str">
        <f>IF('1、包装标识检验'!B77="","",'1、包装标识检验'!B77)</f>
        <v/>
      </c>
      <c r="C77" s="78" t="str">
        <f>IF('1、包装标识检验'!C77="","",'1、包装标识检验'!C77)</f>
        <v/>
      </c>
      <c r="D77" s="78" t="str">
        <f>IF('1、包装标识检验'!D77="","",'1、包装标识检验'!D77)</f>
        <v/>
      </c>
      <c r="E77" s="78" t="str">
        <f>IF('1、包装标识检验'!E77="","",'1、包装标识检验'!E77)</f>
        <v/>
      </c>
      <c r="F77" s="79" t="str">
        <f>IF('1、包装标识检验'!F77="","",'1、包装标识检验'!F77)</f>
        <v/>
      </c>
      <c r="G77" s="78" t="str">
        <f>IF('1、包装标识检验'!G77="","",'1、包装标识检验'!G77)</f>
        <v/>
      </c>
      <c r="H77" s="78" t="str">
        <f>IF('1、包装标识检验'!H77="","",'1、包装标识检验'!H77)</f>
        <v/>
      </c>
      <c r="I77" s="88" t="str">
        <f>IF('1、包装标识检验'!I77="","",'1、包装标识检验'!I77)</f>
        <v/>
      </c>
      <c r="J77" s="198"/>
      <c r="K77" s="146"/>
      <c r="L77" s="100"/>
      <c r="M77" s="146"/>
      <c r="N77" s="146"/>
      <c r="O77" s="100"/>
      <c r="P77" s="146"/>
      <c r="Q77" s="146"/>
      <c r="R77" s="100"/>
      <c r="S77" s="146"/>
      <c r="T77" s="146"/>
      <c r="U77" s="100"/>
      <c r="V77" s="146"/>
      <c r="W77" s="146"/>
      <c r="X77" s="100"/>
      <c r="Y77" s="146"/>
      <c r="Z77" s="146"/>
      <c r="AA77" s="100"/>
      <c r="AB77" s="146"/>
      <c r="AC77" s="146"/>
      <c r="AD77" s="146"/>
      <c r="AE77" s="146"/>
      <c r="AF77" s="146"/>
      <c r="AG77" s="202"/>
      <c r="AH77" s="146"/>
      <c r="AI77" s="146"/>
      <c r="AJ77" s="146"/>
      <c r="AK77" s="107"/>
    </row>
    <row r="78" customHeight="1" spans="2:37">
      <c r="B78" s="77" t="str">
        <f>IF('1、包装标识检验'!B78="","",'1、包装标识检验'!B78)</f>
        <v/>
      </c>
      <c r="C78" s="78" t="str">
        <f>IF('1、包装标识检验'!C78="","",'1、包装标识检验'!C78)</f>
        <v/>
      </c>
      <c r="D78" s="78" t="str">
        <f>IF('1、包装标识检验'!D78="","",'1、包装标识检验'!D78)</f>
        <v/>
      </c>
      <c r="E78" s="78" t="str">
        <f>IF('1、包装标识检验'!E78="","",'1、包装标识检验'!E78)</f>
        <v/>
      </c>
      <c r="F78" s="79" t="str">
        <f>IF('1、包装标识检验'!F78="","",'1、包装标识检验'!F78)</f>
        <v/>
      </c>
      <c r="G78" s="78" t="str">
        <f>IF('1、包装标识检验'!G78="","",'1、包装标识检验'!G78)</f>
        <v/>
      </c>
      <c r="H78" s="78" t="str">
        <f>IF('1、包装标识检验'!H78="","",'1、包装标识检验'!H78)</f>
        <v/>
      </c>
      <c r="I78" s="88" t="str">
        <f>IF('1、包装标识检验'!I78="","",'1、包装标识检验'!I78)</f>
        <v/>
      </c>
      <c r="J78" s="198"/>
      <c r="K78" s="146"/>
      <c r="L78" s="100"/>
      <c r="M78" s="146"/>
      <c r="N78" s="146"/>
      <c r="O78" s="100"/>
      <c r="P78" s="146"/>
      <c r="Q78" s="146"/>
      <c r="R78" s="100"/>
      <c r="S78" s="146"/>
      <c r="T78" s="146"/>
      <c r="U78" s="100"/>
      <c r="V78" s="146"/>
      <c r="W78" s="146"/>
      <c r="X78" s="100"/>
      <c r="Y78" s="146"/>
      <c r="Z78" s="146"/>
      <c r="AA78" s="100"/>
      <c r="AB78" s="146"/>
      <c r="AC78" s="146"/>
      <c r="AD78" s="146"/>
      <c r="AE78" s="146"/>
      <c r="AF78" s="146"/>
      <c r="AG78" s="202"/>
      <c r="AH78" s="146"/>
      <c r="AI78" s="146"/>
      <c r="AJ78" s="146"/>
      <c r="AK78" s="107"/>
    </row>
    <row r="79" customHeight="1" spans="2:37">
      <c r="B79" s="77" t="str">
        <f>IF('1、包装标识检验'!B79="","",'1、包装标识检验'!B79)</f>
        <v/>
      </c>
      <c r="C79" s="78" t="str">
        <f>IF('1、包装标识检验'!C79="","",'1、包装标识检验'!C79)</f>
        <v/>
      </c>
      <c r="D79" s="78" t="str">
        <f>IF('1、包装标识检验'!D79="","",'1、包装标识检验'!D79)</f>
        <v/>
      </c>
      <c r="E79" s="78" t="str">
        <f>IF('1、包装标识检验'!E79="","",'1、包装标识检验'!E79)</f>
        <v/>
      </c>
      <c r="F79" s="79" t="str">
        <f>IF('1、包装标识检验'!F79="","",'1、包装标识检验'!F79)</f>
        <v/>
      </c>
      <c r="G79" s="78" t="str">
        <f>IF('1、包装标识检验'!G79="","",'1、包装标识检验'!G79)</f>
        <v/>
      </c>
      <c r="H79" s="78" t="str">
        <f>IF('1、包装标识检验'!H79="","",'1、包装标识检验'!H79)</f>
        <v/>
      </c>
      <c r="I79" s="88" t="str">
        <f>IF('1、包装标识检验'!I79="","",'1、包装标识检验'!I79)</f>
        <v/>
      </c>
      <c r="J79" s="198"/>
      <c r="K79" s="146"/>
      <c r="L79" s="100"/>
      <c r="M79" s="146"/>
      <c r="N79" s="146"/>
      <c r="O79" s="100"/>
      <c r="P79" s="146"/>
      <c r="Q79" s="146"/>
      <c r="R79" s="100"/>
      <c r="S79" s="146"/>
      <c r="T79" s="146"/>
      <c r="U79" s="100"/>
      <c r="V79" s="146"/>
      <c r="W79" s="146"/>
      <c r="X79" s="100"/>
      <c r="Y79" s="146"/>
      <c r="Z79" s="146"/>
      <c r="AA79" s="100"/>
      <c r="AB79" s="146"/>
      <c r="AC79" s="146"/>
      <c r="AD79" s="146"/>
      <c r="AE79" s="146"/>
      <c r="AF79" s="146"/>
      <c r="AG79" s="202"/>
      <c r="AH79" s="146"/>
      <c r="AI79" s="146"/>
      <c r="AJ79" s="146"/>
      <c r="AK79" s="107"/>
    </row>
    <row r="80" customHeight="1" spans="2:37">
      <c r="B80" s="77" t="str">
        <f>IF('1、包装标识检验'!B80="","",'1、包装标识检验'!B80)</f>
        <v/>
      </c>
      <c r="C80" s="78" t="str">
        <f>IF('1、包装标识检验'!C80="","",'1、包装标识检验'!C80)</f>
        <v/>
      </c>
      <c r="D80" s="78" t="str">
        <f>IF('1、包装标识检验'!D80="","",'1、包装标识检验'!D80)</f>
        <v/>
      </c>
      <c r="E80" s="78" t="str">
        <f>IF('1、包装标识检验'!E80="","",'1、包装标识检验'!E80)</f>
        <v/>
      </c>
      <c r="F80" s="79" t="str">
        <f>IF('1、包装标识检验'!F80="","",'1、包装标识检验'!F80)</f>
        <v/>
      </c>
      <c r="G80" s="78" t="str">
        <f>IF('1、包装标识检验'!G80="","",'1、包装标识检验'!G80)</f>
        <v/>
      </c>
      <c r="H80" s="78" t="str">
        <f>IF('1、包装标识检验'!H80="","",'1、包装标识检验'!H80)</f>
        <v/>
      </c>
      <c r="I80" s="88" t="str">
        <f>IF('1、包装标识检验'!I80="","",'1、包装标识检验'!I80)</f>
        <v/>
      </c>
      <c r="J80" s="198"/>
      <c r="K80" s="146"/>
      <c r="L80" s="100"/>
      <c r="M80" s="146"/>
      <c r="N80" s="146"/>
      <c r="O80" s="100"/>
      <c r="P80" s="146"/>
      <c r="Q80" s="146"/>
      <c r="R80" s="100"/>
      <c r="S80" s="146"/>
      <c r="T80" s="146"/>
      <c r="U80" s="100"/>
      <c r="V80" s="146"/>
      <c r="W80" s="146"/>
      <c r="X80" s="100"/>
      <c r="Y80" s="146"/>
      <c r="Z80" s="146"/>
      <c r="AA80" s="100"/>
      <c r="AB80" s="146"/>
      <c r="AC80" s="146"/>
      <c r="AD80" s="146"/>
      <c r="AE80" s="146"/>
      <c r="AF80" s="146"/>
      <c r="AG80" s="202"/>
      <c r="AH80" s="146"/>
      <c r="AI80" s="146"/>
      <c r="AJ80" s="146"/>
      <c r="AK80" s="107"/>
    </row>
    <row r="81" customHeight="1" spans="2:37">
      <c r="B81" s="77" t="str">
        <f>IF('1、包装标识检验'!B81="","",'1、包装标识检验'!B81)</f>
        <v/>
      </c>
      <c r="C81" s="78" t="str">
        <f>IF('1、包装标识检验'!C81="","",'1、包装标识检验'!C81)</f>
        <v/>
      </c>
      <c r="D81" s="78" t="str">
        <f>IF('1、包装标识检验'!D81="","",'1、包装标识检验'!D81)</f>
        <v/>
      </c>
      <c r="E81" s="78" t="str">
        <f>IF('1、包装标识检验'!E81="","",'1、包装标识检验'!E81)</f>
        <v/>
      </c>
      <c r="F81" s="79" t="str">
        <f>IF('1、包装标识检验'!F81="","",'1、包装标识检验'!F81)</f>
        <v/>
      </c>
      <c r="G81" s="78" t="str">
        <f>IF('1、包装标识检验'!G81="","",'1、包装标识检验'!G81)</f>
        <v/>
      </c>
      <c r="H81" s="78" t="str">
        <f>IF('1、包装标识检验'!H81="","",'1、包装标识检验'!H81)</f>
        <v/>
      </c>
      <c r="I81" s="88" t="str">
        <f>IF('1、包装标识检验'!I81="","",'1、包装标识检验'!I81)</f>
        <v/>
      </c>
      <c r="J81" s="198"/>
      <c r="K81" s="146"/>
      <c r="L81" s="100"/>
      <c r="M81" s="146"/>
      <c r="N81" s="146"/>
      <c r="O81" s="100"/>
      <c r="P81" s="146"/>
      <c r="Q81" s="146"/>
      <c r="R81" s="100"/>
      <c r="S81" s="146"/>
      <c r="T81" s="146"/>
      <c r="U81" s="100"/>
      <c r="V81" s="146"/>
      <c r="W81" s="146"/>
      <c r="X81" s="100"/>
      <c r="Y81" s="146"/>
      <c r="Z81" s="146"/>
      <c r="AA81" s="100"/>
      <c r="AB81" s="146"/>
      <c r="AC81" s="146"/>
      <c r="AD81" s="146"/>
      <c r="AE81" s="146"/>
      <c r="AF81" s="146"/>
      <c r="AG81" s="202"/>
      <c r="AH81" s="146"/>
      <c r="AI81" s="146"/>
      <c r="AJ81" s="146"/>
      <c r="AK81" s="107"/>
    </row>
    <row r="82" customHeight="1" spans="2:37">
      <c r="B82" s="77" t="str">
        <f>IF('1、包装标识检验'!B82="","",'1、包装标识检验'!B82)</f>
        <v/>
      </c>
      <c r="C82" s="78" t="str">
        <f>IF('1、包装标识检验'!C82="","",'1、包装标识检验'!C82)</f>
        <v/>
      </c>
      <c r="D82" s="78" t="str">
        <f>IF('1、包装标识检验'!D82="","",'1、包装标识检验'!D82)</f>
        <v/>
      </c>
      <c r="E82" s="78" t="str">
        <f>IF('1、包装标识检验'!E82="","",'1、包装标识检验'!E82)</f>
        <v/>
      </c>
      <c r="F82" s="79" t="str">
        <f>IF('1、包装标识检验'!F82="","",'1、包装标识检验'!F82)</f>
        <v/>
      </c>
      <c r="G82" s="78" t="str">
        <f>IF('1、包装标识检验'!G82="","",'1、包装标识检验'!G82)</f>
        <v/>
      </c>
      <c r="H82" s="78" t="str">
        <f>IF('1、包装标识检验'!H82="","",'1、包装标识检验'!H82)</f>
        <v/>
      </c>
      <c r="I82" s="88" t="str">
        <f>IF('1、包装标识检验'!I82="","",'1、包装标识检验'!I82)</f>
        <v/>
      </c>
      <c r="J82" s="198"/>
      <c r="K82" s="146"/>
      <c r="L82" s="100"/>
      <c r="M82" s="146"/>
      <c r="N82" s="146"/>
      <c r="O82" s="100"/>
      <c r="P82" s="146"/>
      <c r="Q82" s="146"/>
      <c r="R82" s="100"/>
      <c r="S82" s="146"/>
      <c r="T82" s="146"/>
      <c r="U82" s="100"/>
      <c r="V82" s="146"/>
      <c r="W82" s="146"/>
      <c r="X82" s="100"/>
      <c r="Y82" s="146"/>
      <c r="Z82" s="146"/>
      <c r="AA82" s="100"/>
      <c r="AB82" s="146"/>
      <c r="AC82" s="146"/>
      <c r="AD82" s="146"/>
      <c r="AE82" s="146"/>
      <c r="AF82" s="146"/>
      <c r="AG82" s="202"/>
      <c r="AH82" s="146"/>
      <c r="AI82" s="146"/>
      <c r="AJ82" s="146"/>
      <c r="AK82" s="107"/>
    </row>
    <row r="83" customHeight="1" spans="2:37">
      <c r="B83" s="77" t="str">
        <f>IF('1、包装标识检验'!B83="","",'1、包装标识检验'!B83)</f>
        <v/>
      </c>
      <c r="C83" s="78" t="str">
        <f>IF('1、包装标识检验'!C83="","",'1、包装标识检验'!C83)</f>
        <v/>
      </c>
      <c r="D83" s="78" t="str">
        <f>IF('1、包装标识检验'!D83="","",'1、包装标识检验'!D83)</f>
        <v/>
      </c>
      <c r="E83" s="78" t="str">
        <f>IF('1、包装标识检验'!E83="","",'1、包装标识检验'!E83)</f>
        <v/>
      </c>
      <c r="F83" s="79" t="str">
        <f>IF('1、包装标识检验'!F83="","",'1、包装标识检验'!F83)</f>
        <v/>
      </c>
      <c r="G83" s="78" t="str">
        <f>IF('1、包装标识检验'!G83="","",'1、包装标识检验'!G83)</f>
        <v/>
      </c>
      <c r="H83" s="78" t="str">
        <f>IF('1、包装标识检验'!H83="","",'1、包装标识检验'!H83)</f>
        <v/>
      </c>
      <c r="I83" s="88" t="str">
        <f>IF('1、包装标识检验'!I83="","",'1、包装标识检验'!I83)</f>
        <v/>
      </c>
      <c r="J83" s="198"/>
      <c r="K83" s="146"/>
      <c r="L83" s="100"/>
      <c r="M83" s="146"/>
      <c r="N83" s="146"/>
      <c r="O83" s="100"/>
      <c r="P83" s="146"/>
      <c r="Q83" s="146"/>
      <c r="R83" s="100"/>
      <c r="S83" s="146"/>
      <c r="T83" s="146"/>
      <c r="U83" s="100"/>
      <c r="V83" s="146"/>
      <c r="W83" s="146"/>
      <c r="X83" s="100"/>
      <c r="Y83" s="146"/>
      <c r="Z83" s="146"/>
      <c r="AA83" s="100"/>
      <c r="AB83" s="146"/>
      <c r="AC83" s="146"/>
      <c r="AD83" s="146"/>
      <c r="AE83" s="146"/>
      <c r="AF83" s="146"/>
      <c r="AG83" s="202"/>
      <c r="AH83" s="146"/>
      <c r="AI83" s="146"/>
      <c r="AJ83" s="146"/>
      <c r="AK83" s="107"/>
    </row>
    <row r="84" customHeight="1" spans="2:37">
      <c r="B84" s="77" t="str">
        <f>IF('1、包装标识检验'!B84="","",'1、包装标识检验'!B84)</f>
        <v/>
      </c>
      <c r="C84" s="78" t="str">
        <f>IF('1、包装标识检验'!C84="","",'1、包装标识检验'!C84)</f>
        <v/>
      </c>
      <c r="D84" s="78" t="str">
        <f>IF('1、包装标识检验'!D84="","",'1、包装标识检验'!D84)</f>
        <v/>
      </c>
      <c r="E84" s="78" t="str">
        <f>IF('1、包装标识检验'!E84="","",'1、包装标识检验'!E84)</f>
        <v/>
      </c>
      <c r="F84" s="79" t="str">
        <f>IF('1、包装标识检验'!F84="","",'1、包装标识检验'!F84)</f>
        <v/>
      </c>
      <c r="G84" s="78" t="str">
        <f>IF('1、包装标识检验'!G84="","",'1、包装标识检验'!G84)</f>
        <v/>
      </c>
      <c r="H84" s="78" t="str">
        <f>IF('1、包装标识检验'!H84="","",'1、包装标识检验'!H84)</f>
        <v/>
      </c>
      <c r="I84" s="88" t="str">
        <f>IF('1、包装标识检验'!I84="","",'1、包装标识检验'!I84)</f>
        <v/>
      </c>
      <c r="J84" s="198"/>
      <c r="K84" s="146"/>
      <c r="L84" s="100"/>
      <c r="M84" s="146"/>
      <c r="N84" s="146"/>
      <c r="O84" s="100"/>
      <c r="P84" s="146"/>
      <c r="Q84" s="146"/>
      <c r="R84" s="100"/>
      <c r="S84" s="146"/>
      <c r="T84" s="146"/>
      <c r="U84" s="100"/>
      <c r="V84" s="146"/>
      <c r="W84" s="146"/>
      <c r="X84" s="100"/>
      <c r="Y84" s="146"/>
      <c r="Z84" s="146"/>
      <c r="AA84" s="100"/>
      <c r="AB84" s="146"/>
      <c r="AC84" s="146"/>
      <c r="AD84" s="146"/>
      <c r="AE84" s="146"/>
      <c r="AF84" s="146"/>
      <c r="AG84" s="202"/>
      <c r="AH84" s="146"/>
      <c r="AI84" s="146"/>
      <c r="AJ84" s="146"/>
      <c r="AK84" s="107"/>
    </row>
    <row r="85" customHeight="1" spans="2:37">
      <c r="B85" s="77" t="str">
        <f>IF('1、包装标识检验'!B85="","",'1、包装标识检验'!B85)</f>
        <v/>
      </c>
      <c r="C85" s="78" t="str">
        <f>IF('1、包装标识检验'!C85="","",'1、包装标识检验'!C85)</f>
        <v/>
      </c>
      <c r="D85" s="78" t="str">
        <f>IF('1、包装标识检验'!D85="","",'1、包装标识检验'!D85)</f>
        <v/>
      </c>
      <c r="E85" s="78" t="str">
        <f>IF('1、包装标识检验'!E85="","",'1、包装标识检验'!E85)</f>
        <v/>
      </c>
      <c r="F85" s="79" t="str">
        <f>IF('1、包装标识检验'!F85="","",'1、包装标识检验'!F85)</f>
        <v/>
      </c>
      <c r="G85" s="78" t="str">
        <f>IF('1、包装标识检验'!G85="","",'1、包装标识检验'!G85)</f>
        <v/>
      </c>
      <c r="H85" s="78" t="str">
        <f>IF('1、包装标识检验'!H85="","",'1、包装标识检验'!H85)</f>
        <v/>
      </c>
      <c r="I85" s="88" t="str">
        <f>IF('1、包装标识检验'!I85="","",'1、包装标识检验'!I85)</f>
        <v/>
      </c>
      <c r="J85" s="198"/>
      <c r="K85" s="146"/>
      <c r="L85" s="100"/>
      <c r="M85" s="146"/>
      <c r="N85" s="146"/>
      <c r="O85" s="100"/>
      <c r="P85" s="146"/>
      <c r="Q85" s="146"/>
      <c r="R85" s="100"/>
      <c r="S85" s="146"/>
      <c r="T85" s="146"/>
      <c r="U85" s="100"/>
      <c r="V85" s="146"/>
      <c r="W85" s="146"/>
      <c r="X85" s="100"/>
      <c r="Y85" s="146"/>
      <c r="Z85" s="146"/>
      <c r="AA85" s="100"/>
      <c r="AB85" s="146"/>
      <c r="AC85" s="146"/>
      <c r="AD85" s="146"/>
      <c r="AE85" s="146"/>
      <c r="AF85" s="146"/>
      <c r="AG85" s="202"/>
      <c r="AH85" s="146"/>
      <c r="AI85" s="146"/>
      <c r="AJ85" s="146"/>
      <c r="AK85" s="107"/>
    </row>
    <row r="86" customHeight="1" spans="2:37">
      <c r="B86" s="77" t="str">
        <f>IF('1、包装标识检验'!B86="","",'1、包装标识检验'!B86)</f>
        <v/>
      </c>
      <c r="C86" s="78" t="str">
        <f>IF('1、包装标识检验'!C86="","",'1、包装标识检验'!C86)</f>
        <v/>
      </c>
      <c r="D86" s="78" t="str">
        <f>IF('1、包装标识检验'!D86="","",'1、包装标识检验'!D86)</f>
        <v/>
      </c>
      <c r="E86" s="78" t="str">
        <f>IF('1、包装标识检验'!E86="","",'1、包装标识检验'!E86)</f>
        <v/>
      </c>
      <c r="F86" s="79" t="str">
        <f>IF('1、包装标识检验'!F86="","",'1、包装标识检验'!F86)</f>
        <v/>
      </c>
      <c r="G86" s="78" t="str">
        <f>IF('1、包装标识检验'!G86="","",'1、包装标识检验'!G86)</f>
        <v/>
      </c>
      <c r="H86" s="78" t="str">
        <f>IF('1、包装标识检验'!H86="","",'1、包装标识检验'!H86)</f>
        <v/>
      </c>
      <c r="I86" s="88" t="str">
        <f>IF('1、包装标识检验'!I86="","",'1、包装标识检验'!I86)</f>
        <v/>
      </c>
      <c r="J86" s="198"/>
      <c r="K86" s="146"/>
      <c r="L86" s="100"/>
      <c r="M86" s="146"/>
      <c r="N86" s="146"/>
      <c r="O86" s="100"/>
      <c r="P86" s="146"/>
      <c r="Q86" s="146"/>
      <c r="R86" s="100"/>
      <c r="S86" s="146"/>
      <c r="T86" s="146"/>
      <c r="U86" s="100"/>
      <c r="V86" s="146"/>
      <c r="W86" s="146"/>
      <c r="X86" s="100"/>
      <c r="Y86" s="146"/>
      <c r="Z86" s="146"/>
      <c r="AA86" s="100"/>
      <c r="AB86" s="146"/>
      <c r="AC86" s="146"/>
      <c r="AD86" s="146"/>
      <c r="AE86" s="146"/>
      <c r="AF86" s="146"/>
      <c r="AG86" s="202"/>
      <c r="AH86" s="146"/>
      <c r="AI86" s="146"/>
      <c r="AJ86" s="146"/>
      <c r="AK86" s="107"/>
    </row>
    <row r="87" customHeight="1" spans="2:37">
      <c r="B87" s="77" t="str">
        <f>IF('1、包装标识检验'!B87="","",'1、包装标识检验'!B87)</f>
        <v/>
      </c>
      <c r="C87" s="78" t="str">
        <f>IF('1、包装标识检验'!C87="","",'1、包装标识检验'!C87)</f>
        <v/>
      </c>
      <c r="D87" s="78" t="str">
        <f>IF('1、包装标识检验'!D87="","",'1、包装标识检验'!D87)</f>
        <v/>
      </c>
      <c r="E87" s="78" t="str">
        <f>IF('1、包装标识检验'!E87="","",'1、包装标识检验'!E87)</f>
        <v/>
      </c>
      <c r="F87" s="79" t="str">
        <f>IF('1、包装标识检验'!F87="","",'1、包装标识检验'!F87)</f>
        <v/>
      </c>
      <c r="G87" s="78" t="str">
        <f>IF('1、包装标识检验'!G87="","",'1、包装标识检验'!G87)</f>
        <v/>
      </c>
      <c r="H87" s="78" t="str">
        <f>IF('1、包装标识检验'!H87="","",'1、包装标识检验'!H87)</f>
        <v/>
      </c>
      <c r="I87" s="88" t="str">
        <f>IF('1、包装标识检验'!I87="","",'1、包装标识检验'!I87)</f>
        <v/>
      </c>
      <c r="J87" s="198"/>
      <c r="K87" s="146"/>
      <c r="L87" s="100"/>
      <c r="M87" s="146"/>
      <c r="N87" s="146"/>
      <c r="O87" s="100"/>
      <c r="P87" s="146"/>
      <c r="Q87" s="146"/>
      <c r="R87" s="100"/>
      <c r="S87" s="146"/>
      <c r="T87" s="146"/>
      <c r="U87" s="100"/>
      <c r="V87" s="146"/>
      <c r="W87" s="146"/>
      <c r="X87" s="100"/>
      <c r="Y87" s="146"/>
      <c r="Z87" s="146"/>
      <c r="AA87" s="100"/>
      <c r="AB87" s="146"/>
      <c r="AC87" s="146"/>
      <c r="AD87" s="146"/>
      <c r="AE87" s="146"/>
      <c r="AF87" s="146"/>
      <c r="AG87" s="202"/>
      <c r="AH87" s="146"/>
      <c r="AI87" s="146"/>
      <c r="AJ87" s="146"/>
      <c r="AK87" s="107"/>
    </row>
    <row r="88" customHeight="1" spans="2:37">
      <c r="B88" s="77" t="str">
        <f>IF('1、包装标识检验'!B88="","",'1、包装标识检验'!B88)</f>
        <v/>
      </c>
      <c r="C88" s="78" t="str">
        <f>IF('1、包装标识检验'!C88="","",'1、包装标识检验'!C88)</f>
        <v/>
      </c>
      <c r="D88" s="78" t="str">
        <f>IF('1、包装标识检验'!D88="","",'1、包装标识检验'!D88)</f>
        <v/>
      </c>
      <c r="E88" s="78" t="str">
        <f>IF('1、包装标识检验'!E88="","",'1、包装标识检验'!E88)</f>
        <v/>
      </c>
      <c r="F88" s="79" t="str">
        <f>IF('1、包装标识检验'!F88="","",'1、包装标识检验'!F88)</f>
        <v/>
      </c>
      <c r="G88" s="78" t="str">
        <f>IF('1、包装标识检验'!G88="","",'1、包装标识检验'!G88)</f>
        <v/>
      </c>
      <c r="H88" s="78" t="str">
        <f>IF('1、包装标识检验'!H88="","",'1、包装标识检验'!H88)</f>
        <v/>
      </c>
      <c r="I88" s="88" t="str">
        <f>IF('1、包装标识检验'!I88="","",'1、包装标识检验'!I88)</f>
        <v/>
      </c>
      <c r="J88" s="198"/>
      <c r="K88" s="146"/>
      <c r="L88" s="100"/>
      <c r="M88" s="146"/>
      <c r="N88" s="146"/>
      <c r="O88" s="100"/>
      <c r="P88" s="146"/>
      <c r="Q88" s="146"/>
      <c r="R88" s="100"/>
      <c r="S88" s="146"/>
      <c r="T88" s="146"/>
      <c r="U88" s="100"/>
      <c r="V88" s="146"/>
      <c r="W88" s="146"/>
      <c r="X88" s="100"/>
      <c r="Y88" s="146"/>
      <c r="Z88" s="146"/>
      <c r="AA88" s="100"/>
      <c r="AB88" s="146"/>
      <c r="AC88" s="146"/>
      <c r="AD88" s="146"/>
      <c r="AE88" s="146"/>
      <c r="AF88" s="146"/>
      <c r="AG88" s="202"/>
      <c r="AH88" s="146"/>
      <c r="AI88" s="146"/>
      <c r="AJ88" s="146"/>
      <c r="AK88" s="107"/>
    </row>
    <row r="89" customHeight="1" spans="2:37">
      <c r="B89" s="77" t="str">
        <f>IF('1、包装标识检验'!B89="","",'1、包装标识检验'!B89)</f>
        <v/>
      </c>
      <c r="C89" s="78" t="str">
        <f>IF('1、包装标识检验'!C89="","",'1、包装标识检验'!C89)</f>
        <v/>
      </c>
      <c r="D89" s="78" t="str">
        <f>IF('1、包装标识检验'!D89="","",'1、包装标识检验'!D89)</f>
        <v/>
      </c>
      <c r="E89" s="78" t="str">
        <f>IF('1、包装标识检验'!E89="","",'1、包装标识检验'!E89)</f>
        <v/>
      </c>
      <c r="F89" s="79" t="str">
        <f>IF('1、包装标识检验'!F89="","",'1、包装标识检验'!F89)</f>
        <v/>
      </c>
      <c r="G89" s="78" t="str">
        <f>IF('1、包装标识检验'!G89="","",'1、包装标识检验'!G89)</f>
        <v/>
      </c>
      <c r="H89" s="78" t="str">
        <f>IF('1、包装标识检验'!H89="","",'1、包装标识检验'!H89)</f>
        <v/>
      </c>
      <c r="I89" s="88" t="str">
        <f>IF('1、包装标识检验'!I89="","",'1、包装标识检验'!I89)</f>
        <v/>
      </c>
      <c r="J89" s="198"/>
      <c r="K89" s="146"/>
      <c r="L89" s="100"/>
      <c r="M89" s="146"/>
      <c r="N89" s="146"/>
      <c r="O89" s="100"/>
      <c r="P89" s="146"/>
      <c r="Q89" s="146"/>
      <c r="R89" s="100"/>
      <c r="S89" s="146"/>
      <c r="T89" s="146"/>
      <c r="U89" s="100"/>
      <c r="V89" s="146"/>
      <c r="W89" s="146"/>
      <c r="X89" s="100"/>
      <c r="Y89" s="146"/>
      <c r="Z89" s="146"/>
      <c r="AA89" s="100"/>
      <c r="AB89" s="146"/>
      <c r="AC89" s="146"/>
      <c r="AD89" s="146"/>
      <c r="AE89" s="146"/>
      <c r="AF89" s="146"/>
      <c r="AG89" s="202"/>
      <c r="AH89" s="146"/>
      <c r="AI89" s="146"/>
      <c r="AJ89" s="146"/>
      <c r="AK89" s="107"/>
    </row>
    <row r="90" customHeight="1" spans="2:37">
      <c r="B90" s="77" t="str">
        <f>IF('1、包装标识检验'!B90="","",'1、包装标识检验'!B90)</f>
        <v/>
      </c>
      <c r="C90" s="78" t="str">
        <f>IF('1、包装标识检验'!C90="","",'1、包装标识检验'!C90)</f>
        <v/>
      </c>
      <c r="D90" s="78" t="str">
        <f>IF('1、包装标识检验'!D90="","",'1、包装标识检验'!D90)</f>
        <v/>
      </c>
      <c r="E90" s="78" t="str">
        <f>IF('1、包装标识检验'!E90="","",'1、包装标识检验'!E90)</f>
        <v/>
      </c>
      <c r="F90" s="79" t="str">
        <f>IF('1、包装标识检验'!F90="","",'1、包装标识检验'!F90)</f>
        <v/>
      </c>
      <c r="G90" s="78" t="str">
        <f>IF('1、包装标识检验'!G90="","",'1、包装标识检验'!G90)</f>
        <v/>
      </c>
      <c r="H90" s="78" t="str">
        <f>IF('1、包装标识检验'!H90="","",'1、包装标识检验'!H90)</f>
        <v/>
      </c>
      <c r="I90" s="88" t="str">
        <f>IF('1、包装标识检验'!I90="","",'1、包装标识检验'!I90)</f>
        <v/>
      </c>
      <c r="J90" s="198"/>
      <c r="K90" s="146"/>
      <c r="L90" s="100"/>
      <c r="M90" s="146"/>
      <c r="N90" s="146"/>
      <c r="O90" s="100"/>
      <c r="P90" s="146"/>
      <c r="Q90" s="146"/>
      <c r="R90" s="100"/>
      <c r="S90" s="146"/>
      <c r="T90" s="146"/>
      <c r="U90" s="100"/>
      <c r="V90" s="146"/>
      <c r="W90" s="146"/>
      <c r="X90" s="100"/>
      <c r="Y90" s="146"/>
      <c r="Z90" s="146"/>
      <c r="AA90" s="100"/>
      <c r="AB90" s="146"/>
      <c r="AC90" s="146"/>
      <c r="AD90" s="146"/>
      <c r="AE90" s="146"/>
      <c r="AF90" s="146"/>
      <c r="AG90" s="202"/>
      <c r="AH90" s="146"/>
      <c r="AI90" s="146"/>
      <c r="AJ90" s="146"/>
      <c r="AK90" s="107"/>
    </row>
    <row r="91" customHeight="1" spans="2:37">
      <c r="B91" s="77" t="str">
        <f>IF('1、包装标识检验'!B91="","",'1、包装标识检验'!B91)</f>
        <v/>
      </c>
      <c r="C91" s="78" t="str">
        <f>IF('1、包装标识检验'!C91="","",'1、包装标识检验'!C91)</f>
        <v/>
      </c>
      <c r="D91" s="78" t="str">
        <f>IF('1、包装标识检验'!D91="","",'1、包装标识检验'!D91)</f>
        <v/>
      </c>
      <c r="E91" s="78" t="str">
        <f>IF('1、包装标识检验'!E91="","",'1、包装标识检验'!E91)</f>
        <v/>
      </c>
      <c r="F91" s="79" t="str">
        <f>IF('1、包装标识检验'!F91="","",'1、包装标识检验'!F91)</f>
        <v/>
      </c>
      <c r="G91" s="78" t="str">
        <f>IF('1、包装标识检验'!G91="","",'1、包装标识检验'!G91)</f>
        <v/>
      </c>
      <c r="H91" s="78" t="str">
        <f>IF('1、包装标识检验'!H91="","",'1、包装标识检验'!H91)</f>
        <v/>
      </c>
      <c r="I91" s="88" t="str">
        <f>IF('1、包装标识检验'!I91="","",'1、包装标识检验'!I91)</f>
        <v/>
      </c>
      <c r="J91" s="198"/>
      <c r="K91" s="146"/>
      <c r="L91" s="100"/>
      <c r="M91" s="146"/>
      <c r="N91" s="146"/>
      <c r="O91" s="100"/>
      <c r="P91" s="146"/>
      <c r="Q91" s="146"/>
      <c r="R91" s="100"/>
      <c r="S91" s="146"/>
      <c r="T91" s="146"/>
      <c r="U91" s="100"/>
      <c r="V91" s="146"/>
      <c r="W91" s="146"/>
      <c r="X91" s="100"/>
      <c r="Y91" s="146"/>
      <c r="Z91" s="146"/>
      <c r="AA91" s="100"/>
      <c r="AB91" s="146"/>
      <c r="AC91" s="146"/>
      <c r="AD91" s="146"/>
      <c r="AE91" s="146"/>
      <c r="AF91" s="146"/>
      <c r="AG91" s="202"/>
      <c r="AH91" s="146"/>
      <c r="AI91" s="146"/>
      <c r="AJ91" s="146"/>
      <c r="AK91" s="107"/>
    </row>
    <row r="92" customHeight="1" spans="2:37">
      <c r="B92" s="77" t="str">
        <f>IF('1、包装标识检验'!B92="","",'1、包装标识检验'!B92)</f>
        <v/>
      </c>
      <c r="C92" s="78" t="str">
        <f>IF('1、包装标识检验'!C92="","",'1、包装标识检验'!C92)</f>
        <v/>
      </c>
      <c r="D92" s="78" t="str">
        <f>IF('1、包装标识检验'!D92="","",'1、包装标识检验'!D92)</f>
        <v/>
      </c>
      <c r="E92" s="78" t="str">
        <f>IF('1、包装标识检验'!E92="","",'1、包装标识检验'!E92)</f>
        <v/>
      </c>
      <c r="F92" s="79" t="str">
        <f>IF('1、包装标识检验'!F92="","",'1、包装标识检验'!F92)</f>
        <v/>
      </c>
      <c r="G92" s="78" t="str">
        <f>IF('1、包装标识检验'!G92="","",'1、包装标识检验'!G92)</f>
        <v/>
      </c>
      <c r="H92" s="78" t="str">
        <f>IF('1、包装标识检验'!H92="","",'1、包装标识检验'!H92)</f>
        <v/>
      </c>
      <c r="I92" s="88" t="str">
        <f>IF('1、包装标识检验'!I92="","",'1、包装标识检验'!I92)</f>
        <v/>
      </c>
      <c r="J92" s="198"/>
      <c r="K92" s="146"/>
      <c r="L92" s="100"/>
      <c r="M92" s="146"/>
      <c r="N92" s="146"/>
      <c r="O92" s="100"/>
      <c r="P92" s="146"/>
      <c r="Q92" s="146"/>
      <c r="R92" s="100"/>
      <c r="S92" s="146"/>
      <c r="T92" s="146"/>
      <c r="U92" s="100"/>
      <c r="V92" s="146"/>
      <c r="W92" s="146"/>
      <c r="X92" s="100"/>
      <c r="Y92" s="146"/>
      <c r="Z92" s="146"/>
      <c r="AA92" s="100"/>
      <c r="AB92" s="146"/>
      <c r="AC92" s="146"/>
      <c r="AD92" s="146"/>
      <c r="AE92" s="146"/>
      <c r="AF92" s="146"/>
      <c r="AG92" s="202"/>
      <c r="AH92" s="146"/>
      <c r="AI92" s="146"/>
      <c r="AJ92" s="146"/>
      <c r="AK92" s="107"/>
    </row>
    <row r="93" customHeight="1" spans="2:37">
      <c r="B93" s="77" t="str">
        <f>IF('1、包装标识检验'!B93="","",'1、包装标识检验'!B93)</f>
        <v/>
      </c>
      <c r="C93" s="78" t="str">
        <f>IF('1、包装标识检验'!C93="","",'1、包装标识检验'!C93)</f>
        <v/>
      </c>
      <c r="D93" s="78" t="str">
        <f>IF('1、包装标识检验'!D93="","",'1、包装标识检验'!D93)</f>
        <v/>
      </c>
      <c r="E93" s="78" t="str">
        <f>IF('1、包装标识检验'!E93="","",'1、包装标识检验'!E93)</f>
        <v/>
      </c>
      <c r="F93" s="79" t="str">
        <f>IF('1、包装标识检验'!F93="","",'1、包装标识检验'!F93)</f>
        <v/>
      </c>
      <c r="G93" s="78" t="str">
        <f>IF('1、包装标识检验'!G93="","",'1、包装标识检验'!G93)</f>
        <v/>
      </c>
      <c r="H93" s="78" t="str">
        <f>IF('1、包装标识检验'!H93="","",'1、包装标识检验'!H93)</f>
        <v/>
      </c>
      <c r="I93" s="88" t="str">
        <f>IF('1、包装标识检验'!I93="","",'1、包装标识检验'!I93)</f>
        <v/>
      </c>
      <c r="J93" s="198"/>
      <c r="K93" s="146"/>
      <c r="L93" s="100"/>
      <c r="M93" s="146"/>
      <c r="N93" s="146"/>
      <c r="O93" s="100"/>
      <c r="P93" s="146"/>
      <c r="Q93" s="146"/>
      <c r="R93" s="100"/>
      <c r="S93" s="146"/>
      <c r="T93" s="146"/>
      <c r="U93" s="100"/>
      <c r="V93" s="146"/>
      <c r="W93" s="146"/>
      <c r="X93" s="100"/>
      <c r="Y93" s="146"/>
      <c r="Z93" s="146"/>
      <c r="AA93" s="100"/>
      <c r="AB93" s="146"/>
      <c r="AC93" s="146"/>
      <c r="AD93" s="146"/>
      <c r="AE93" s="146"/>
      <c r="AF93" s="146"/>
      <c r="AG93" s="202"/>
      <c r="AH93" s="146"/>
      <c r="AI93" s="146"/>
      <c r="AJ93" s="146"/>
      <c r="AK93" s="107"/>
    </row>
    <row r="94" customHeight="1" spans="2:37">
      <c r="B94" s="77" t="str">
        <f>IF('1、包装标识检验'!B94="","",'1、包装标识检验'!B94)</f>
        <v/>
      </c>
      <c r="C94" s="78" t="str">
        <f>IF('1、包装标识检验'!C94="","",'1、包装标识检验'!C94)</f>
        <v/>
      </c>
      <c r="D94" s="78" t="str">
        <f>IF('1、包装标识检验'!D94="","",'1、包装标识检验'!D94)</f>
        <v/>
      </c>
      <c r="E94" s="78" t="str">
        <f>IF('1、包装标识检验'!E94="","",'1、包装标识检验'!E94)</f>
        <v/>
      </c>
      <c r="F94" s="79" t="str">
        <f>IF('1、包装标识检验'!F94="","",'1、包装标识检验'!F94)</f>
        <v/>
      </c>
      <c r="G94" s="78" t="str">
        <f>IF('1、包装标识检验'!G94="","",'1、包装标识检验'!G94)</f>
        <v/>
      </c>
      <c r="H94" s="78" t="str">
        <f>IF('1、包装标识检验'!H94="","",'1、包装标识检验'!H94)</f>
        <v/>
      </c>
      <c r="I94" s="88" t="str">
        <f>IF('1、包装标识检验'!I94="","",'1、包装标识检验'!I94)</f>
        <v/>
      </c>
      <c r="J94" s="198"/>
      <c r="K94" s="146"/>
      <c r="L94" s="100"/>
      <c r="M94" s="146"/>
      <c r="N94" s="146"/>
      <c r="O94" s="100"/>
      <c r="P94" s="146"/>
      <c r="Q94" s="146"/>
      <c r="R94" s="100"/>
      <c r="S94" s="146"/>
      <c r="T94" s="146"/>
      <c r="U94" s="100"/>
      <c r="V94" s="146"/>
      <c r="W94" s="146"/>
      <c r="X94" s="100"/>
      <c r="Y94" s="146"/>
      <c r="Z94" s="146"/>
      <c r="AA94" s="100"/>
      <c r="AB94" s="146"/>
      <c r="AC94" s="146"/>
      <c r="AD94" s="146"/>
      <c r="AE94" s="146"/>
      <c r="AF94" s="146"/>
      <c r="AG94" s="202"/>
      <c r="AH94" s="146"/>
      <c r="AI94" s="146"/>
      <c r="AJ94" s="146"/>
      <c r="AK94" s="107"/>
    </row>
    <row r="95" customHeight="1" spans="2:37">
      <c r="B95" s="77" t="str">
        <f>IF('1、包装标识检验'!B95="","",'1、包装标识检验'!B95)</f>
        <v/>
      </c>
      <c r="C95" s="78" t="str">
        <f>IF('1、包装标识检验'!C95="","",'1、包装标识检验'!C95)</f>
        <v/>
      </c>
      <c r="D95" s="78" t="str">
        <f>IF('1、包装标识检验'!D95="","",'1、包装标识检验'!D95)</f>
        <v/>
      </c>
      <c r="E95" s="78" t="str">
        <f>IF('1、包装标识检验'!E95="","",'1、包装标识检验'!E95)</f>
        <v/>
      </c>
      <c r="F95" s="79" t="str">
        <f>IF('1、包装标识检验'!F95="","",'1、包装标识检验'!F95)</f>
        <v/>
      </c>
      <c r="G95" s="78" t="str">
        <f>IF('1、包装标识检验'!G95="","",'1、包装标识检验'!G95)</f>
        <v/>
      </c>
      <c r="H95" s="78" t="str">
        <f>IF('1、包装标识检验'!H95="","",'1、包装标识检验'!H95)</f>
        <v/>
      </c>
      <c r="I95" s="88" t="str">
        <f>IF('1、包装标识检验'!I95="","",'1、包装标识检验'!I95)</f>
        <v/>
      </c>
      <c r="J95" s="198"/>
      <c r="K95" s="146"/>
      <c r="L95" s="100"/>
      <c r="M95" s="146"/>
      <c r="N95" s="146"/>
      <c r="O95" s="100"/>
      <c r="P95" s="146"/>
      <c r="Q95" s="146"/>
      <c r="R95" s="100"/>
      <c r="S95" s="146"/>
      <c r="T95" s="146"/>
      <c r="U95" s="100"/>
      <c r="V95" s="146"/>
      <c r="W95" s="146"/>
      <c r="X95" s="100"/>
      <c r="Y95" s="146"/>
      <c r="Z95" s="146"/>
      <c r="AA95" s="100"/>
      <c r="AB95" s="146"/>
      <c r="AC95" s="146"/>
      <c r="AD95" s="146"/>
      <c r="AE95" s="146"/>
      <c r="AF95" s="146"/>
      <c r="AG95" s="202"/>
      <c r="AH95" s="146"/>
      <c r="AI95" s="146"/>
      <c r="AJ95" s="146"/>
      <c r="AK95" s="107"/>
    </row>
    <row r="96" customHeight="1" spans="2:37">
      <c r="B96" s="77" t="str">
        <f>IF('1、包装标识检验'!B96="","",'1、包装标识检验'!B96)</f>
        <v/>
      </c>
      <c r="C96" s="78" t="str">
        <f>IF('1、包装标识检验'!C96="","",'1、包装标识检验'!C96)</f>
        <v/>
      </c>
      <c r="D96" s="78" t="str">
        <f>IF('1、包装标识检验'!D96="","",'1、包装标识检验'!D96)</f>
        <v/>
      </c>
      <c r="E96" s="78" t="str">
        <f>IF('1、包装标识检验'!E96="","",'1、包装标识检验'!E96)</f>
        <v/>
      </c>
      <c r="F96" s="79" t="str">
        <f>IF('1、包装标识检验'!F96="","",'1、包装标识检验'!F96)</f>
        <v/>
      </c>
      <c r="G96" s="78" t="str">
        <f>IF('1、包装标识检验'!G96="","",'1、包装标识检验'!G96)</f>
        <v/>
      </c>
      <c r="H96" s="78" t="str">
        <f>IF('1、包装标识检验'!H96="","",'1、包装标识检验'!H96)</f>
        <v/>
      </c>
      <c r="I96" s="88" t="str">
        <f>IF('1、包装标识检验'!I96="","",'1、包装标识检验'!I96)</f>
        <v/>
      </c>
      <c r="J96" s="198"/>
      <c r="K96" s="146"/>
      <c r="L96" s="100"/>
      <c r="M96" s="146"/>
      <c r="N96" s="146"/>
      <c r="O96" s="100"/>
      <c r="P96" s="146"/>
      <c r="Q96" s="146"/>
      <c r="R96" s="100"/>
      <c r="S96" s="146"/>
      <c r="T96" s="146"/>
      <c r="U96" s="100"/>
      <c r="V96" s="146"/>
      <c r="W96" s="146"/>
      <c r="X96" s="100"/>
      <c r="Y96" s="146"/>
      <c r="Z96" s="146"/>
      <c r="AA96" s="100"/>
      <c r="AB96" s="146"/>
      <c r="AC96" s="146"/>
      <c r="AD96" s="146"/>
      <c r="AE96" s="146"/>
      <c r="AF96" s="146"/>
      <c r="AG96" s="202"/>
      <c r="AH96" s="146"/>
      <c r="AI96" s="146"/>
      <c r="AJ96" s="146"/>
      <c r="AK96" s="107"/>
    </row>
    <row r="97" customHeight="1" spans="2:37">
      <c r="B97" s="77" t="str">
        <f>IF('1、包装标识检验'!B97="","",'1、包装标识检验'!B97)</f>
        <v/>
      </c>
      <c r="C97" s="78" t="str">
        <f>IF('1、包装标识检验'!C97="","",'1、包装标识检验'!C97)</f>
        <v/>
      </c>
      <c r="D97" s="78" t="str">
        <f>IF('1、包装标识检验'!D97="","",'1、包装标识检验'!D97)</f>
        <v/>
      </c>
      <c r="E97" s="78" t="str">
        <f>IF('1、包装标识检验'!E97="","",'1、包装标识检验'!E97)</f>
        <v/>
      </c>
      <c r="F97" s="79" t="str">
        <f>IF('1、包装标识检验'!F97="","",'1、包装标识检验'!F97)</f>
        <v/>
      </c>
      <c r="G97" s="78" t="str">
        <f>IF('1、包装标识检验'!G97="","",'1、包装标识检验'!G97)</f>
        <v/>
      </c>
      <c r="H97" s="78" t="str">
        <f>IF('1、包装标识检验'!H97="","",'1、包装标识检验'!H97)</f>
        <v/>
      </c>
      <c r="I97" s="88" t="str">
        <f>IF('1、包装标识检验'!I97="","",'1、包装标识检验'!I97)</f>
        <v/>
      </c>
      <c r="J97" s="198"/>
      <c r="K97" s="146"/>
      <c r="L97" s="100"/>
      <c r="M97" s="146"/>
      <c r="N97" s="146"/>
      <c r="O97" s="100"/>
      <c r="P97" s="146"/>
      <c r="Q97" s="146"/>
      <c r="R97" s="100"/>
      <c r="S97" s="146"/>
      <c r="T97" s="146"/>
      <c r="U97" s="100"/>
      <c r="V97" s="146"/>
      <c r="W97" s="146"/>
      <c r="X97" s="100"/>
      <c r="Y97" s="146"/>
      <c r="Z97" s="146"/>
      <c r="AA97" s="100"/>
      <c r="AB97" s="146"/>
      <c r="AC97" s="146"/>
      <c r="AD97" s="146"/>
      <c r="AE97" s="146"/>
      <c r="AF97" s="146"/>
      <c r="AG97" s="202"/>
      <c r="AH97" s="146"/>
      <c r="AI97" s="146"/>
      <c r="AJ97" s="146"/>
      <c r="AK97" s="107"/>
    </row>
    <row r="98" customHeight="1" spans="2:37">
      <c r="B98" s="77" t="str">
        <f>IF('1、包装标识检验'!B98="","",'1、包装标识检验'!B98)</f>
        <v/>
      </c>
      <c r="C98" s="78" t="str">
        <f>IF('1、包装标识检验'!C98="","",'1、包装标识检验'!C98)</f>
        <v/>
      </c>
      <c r="D98" s="78" t="str">
        <f>IF('1、包装标识检验'!D98="","",'1、包装标识检验'!D98)</f>
        <v/>
      </c>
      <c r="E98" s="78" t="str">
        <f>IF('1、包装标识检验'!E98="","",'1、包装标识检验'!E98)</f>
        <v/>
      </c>
      <c r="F98" s="79" t="str">
        <f>IF('1、包装标识检验'!F98="","",'1、包装标识检验'!F98)</f>
        <v/>
      </c>
      <c r="G98" s="78" t="str">
        <f>IF('1、包装标识检验'!G98="","",'1、包装标识检验'!G98)</f>
        <v/>
      </c>
      <c r="H98" s="78" t="str">
        <f>IF('1、包装标识检验'!H98="","",'1、包装标识检验'!H98)</f>
        <v/>
      </c>
      <c r="I98" s="88" t="str">
        <f>IF('1、包装标识检验'!I98="","",'1、包装标识检验'!I98)</f>
        <v/>
      </c>
      <c r="J98" s="198"/>
      <c r="K98" s="146"/>
      <c r="L98" s="100"/>
      <c r="M98" s="146"/>
      <c r="N98" s="146"/>
      <c r="O98" s="100"/>
      <c r="P98" s="146"/>
      <c r="Q98" s="146"/>
      <c r="R98" s="100"/>
      <c r="S98" s="146"/>
      <c r="T98" s="146"/>
      <c r="U98" s="100"/>
      <c r="V98" s="146"/>
      <c r="W98" s="146"/>
      <c r="X98" s="100"/>
      <c r="Y98" s="146"/>
      <c r="Z98" s="146"/>
      <c r="AA98" s="100"/>
      <c r="AB98" s="146"/>
      <c r="AC98" s="146"/>
      <c r="AD98" s="146"/>
      <c r="AE98" s="146"/>
      <c r="AF98" s="146"/>
      <c r="AG98" s="202"/>
      <c r="AH98" s="146"/>
      <c r="AI98" s="146"/>
      <c r="AJ98" s="146"/>
      <c r="AK98" s="107"/>
    </row>
    <row r="99" customHeight="1" spans="2:37">
      <c r="B99" s="77" t="str">
        <f>IF('1、包装标识检验'!B99="","",'1、包装标识检验'!B99)</f>
        <v/>
      </c>
      <c r="C99" s="78" t="str">
        <f>IF('1、包装标识检验'!C99="","",'1、包装标识检验'!C99)</f>
        <v/>
      </c>
      <c r="D99" s="78" t="str">
        <f>IF('1、包装标识检验'!D99="","",'1、包装标识检验'!D99)</f>
        <v/>
      </c>
      <c r="E99" s="78" t="str">
        <f>IF('1、包装标识检验'!E99="","",'1、包装标识检验'!E99)</f>
        <v/>
      </c>
      <c r="F99" s="79" t="str">
        <f>IF('1、包装标识检验'!F99="","",'1、包装标识检验'!F99)</f>
        <v/>
      </c>
      <c r="G99" s="78" t="str">
        <f>IF('1、包装标识检验'!G99="","",'1、包装标识检验'!G99)</f>
        <v/>
      </c>
      <c r="H99" s="78" t="str">
        <f>IF('1、包装标识检验'!H99="","",'1、包装标识检验'!H99)</f>
        <v/>
      </c>
      <c r="I99" s="88" t="str">
        <f>IF('1、包装标识检验'!I99="","",'1、包装标识检验'!I99)</f>
        <v/>
      </c>
      <c r="J99" s="198"/>
      <c r="K99" s="146"/>
      <c r="L99" s="100"/>
      <c r="M99" s="146"/>
      <c r="N99" s="146"/>
      <c r="O99" s="100"/>
      <c r="P99" s="146"/>
      <c r="Q99" s="146"/>
      <c r="R99" s="100"/>
      <c r="S99" s="146"/>
      <c r="T99" s="146"/>
      <c r="U99" s="100"/>
      <c r="V99" s="146"/>
      <c r="W99" s="146"/>
      <c r="X99" s="100"/>
      <c r="Y99" s="146"/>
      <c r="Z99" s="146"/>
      <c r="AA99" s="100"/>
      <c r="AB99" s="146"/>
      <c r="AC99" s="146"/>
      <c r="AD99" s="146"/>
      <c r="AE99" s="146"/>
      <c r="AF99" s="146"/>
      <c r="AG99" s="202"/>
      <c r="AH99" s="146"/>
      <c r="AI99" s="146"/>
      <c r="AJ99" s="146"/>
      <c r="AK99" s="107"/>
    </row>
    <row r="100" customHeight="1" spans="2:37">
      <c r="B100" s="77" t="str">
        <f>IF('1、包装标识检验'!B100="","",'1、包装标识检验'!B100)</f>
        <v/>
      </c>
      <c r="C100" s="78" t="str">
        <f>IF('1、包装标识检验'!C100="","",'1、包装标识检验'!C100)</f>
        <v/>
      </c>
      <c r="D100" s="78" t="str">
        <f>IF('1、包装标识检验'!D100="","",'1、包装标识检验'!D100)</f>
        <v/>
      </c>
      <c r="E100" s="78" t="str">
        <f>IF('1、包装标识检验'!E100="","",'1、包装标识检验'!E100)</f>
        <v/>
      </c>
      <c r="F100" s="79" t="str">
        <f>IF('1、包装标识检验'!F100="","",'1、包装标识检验'!F100)</f>
        <v/>
      </c>
      <c r="G100" s="78" t="str">
        <f>IF('1、包装标识检验'!G100="","",'1、包装标识检验'!G100)</f>
        <v/>
      </c>
      <c r="H100" s="78" t="str">
        <f>IF('1、包装标识检验'!H100="","",'1、包装标识检验'!H100)</f>
        <v/>
      </c>
      <c r="I100" s="88" t="str">
        <f>IF('1、包装标识检验'!I100="","",'1、包装标识检验'!I100)</f>
        <v/>
      </c>
      <c r="J100" s="198"/>
      <c r="K100" s="146"/>
      <c r="L100" s="100"/>
      <c r="M100" s="146"/>
      <c r="N100" s="146"/>
      <c r="O100" s="100"/>
      <c r="P100" s="146"/>
      <c r="Q100" s="146"/>
      <c r="R100" s="100"/>
      <c r="S100" s="146"/>
      <c r="T100" s="146"/>
      <c r="U100" s="100"/>
      <c r="V100" s="146"/>
      <c r="W100" s="146"/>
      <c r="X100" s="100"/>
      <c r="Y100" s="146"/>
      <c r="Z100" s="146"/>
      <c r="AA100" s="100"/>
      <c r="AB100" s="146"/>
      <c r="AC100" s="146"/>
      <c r="AD100" s="146"/>
      <c r="AE100" s="146"/>
      <c r="AF100" s="146"/>
      <c r="AG100" s="202"/>
      <c r="AH100" s="146"/>
      <c r="AI100" s="146"/>
      <c r="AJ100" s="146"/>
      <c r="AK100" s="107"/>
    </row>
    <row r="101" customHeight="1" spans="2:37">
      <c r="B101" s="77" t="str">
        <f>IF('1、包装标识检验'!B101="","",'1、包装标识检验'!B101)</f>
        <v/>
      </c>
      <c r="C101" s="78" t="str">
        <f>IF('1、包装标识检验'!C101="","",'1、包装标识检验'!C101)</f>
        <v/>
      </c>
      <c r="D101" s="78" t="str">
        <f>IF('1、包装标识检验'!D101="","",'1、包装标识检验'!D101)</f>
        <v/>
      </c>
      <c r="E101" s="78" t="str">
        <f>IF('1、包装标识检验'!E101="","",'1、包装标识检验'!E101)</f>
        <v/>
      </c>
      <c r="F101" s="79" t="str">
        <f>IF('1、包装标识检验'!F101="","",'1、包装标识检验'!F101)</f>
        <v/>
      </c>
      <c r="G101" s="78" t="str">
        <f>IF('1、包装标识检验'!G101="","",'1、包装标识检验'!G101)</f>
        <v/>
      </c>
      <c r="H101" s="78" t="str">
        <f>IF('1、包装标识检验'!H101="","",'1、包装标识检验'!H101)</f>
        <v/>
      </c>
      <c r="I101" s="88" t="str">
        <f>IF('1、包装标识检验'!I101="","",'1、包装标识检验'!I101)</f>
        <v/>
      </c>
      <c r="J101" s="198"/>
      <c r="K101" s="146"/>
      <c r="L101" s="100"/>
      <c r="M101" s="146"/>
      <c r="N101" s="146"/>
      <c r="O101" s="100"/>
      <c r="P101" s="146"/>
      <c r="Q101" s="146"/>
      <c r="R101" s="100"/>
      <c r="S101" s="146"/>
      <c r="T101" s="146"/>
      <c r="U101" s="100"/>
      <c r="V101" s="146"/>
      <c r="W101" s="146"/>
      <c r="X101" s="100"/>
      <c r="Y101" s="146"/>
      <c r="Z101" s="146"/>
      <c r="AA101" s="100"/>
      <c r="AB101" s="146"/>
      <c r="AC101" s="146"/>
      <c r="AD101" s="146"/>
      <c r="AE101" s="146"/>
      <c r="AF101" s="146"/>
      <c r="AG101" s="202"/>
      <c r="AH101" s="146"/>
      <c r="AI101" s="146"/>
      <c r="AJ101" s="146"/>
      <c r="AK101" s="107"/>
    </row>
    <row r="102" customHeight="1" spans="2:37">
      <c r="B102" s="77" t="str">
        <f>IF('1、包装标识检验'!B102="","",'1、包装标识检验'!B102)</f>
        <v/>
      </c>
      <c r="C102" s="78" t="str">
        <f>IF('1、包装标识检验'!C102="","",'1、包装标识检验'!C102)</f>
        <v/>
      </c>
      <c r="D102" s="78" t="str">
        <f>IF('1、包装标识检验'!D102="","",'1、包装标识检验'!D102)</f>
        <v/>
      </c>
      <c r="E102" s="78" t="str">
        <f>IF('1、包装标识检验'!E102="","",'1、包装标识检验'!E102)</f>
        <v/>
      </c>
      <c r="F102" s="79" t="str">
        <f>IF('1、包装标识检验'!F102="","",'1、包装标识检验'!F102)</f>
        <v/>
      </c>
      <c r="G102" s="78" t="str">
        <f>IF('1、包装标识检验'!G102="","",'1、包装标识检验'!G102)</f>
        <v/>
      </c>
      <c r="H102" s="78" t="str">
        <f>IF('1、包装标识检验'!H102="","",'1、包装标识检验'!H102)</f>
        <v/>
      </c>
      <c r="I102" s="88" t="str">
        <f>IF('1、包装标识检验'!I102="","",'1、包装标识检验'!I102)</f>
        <v/>
      </c>
      <c r="J102" s="198"/>
      <c r="K102" s="146"/>
      <c r="L102" s="100"/>
      <c r="M102" s="146"/>
      <c r="N102" s="146"/>
      <c r="O102" s="100"/>
      <c r="P102" s="146"/>
      <c r="Q102" s="146"/>
      <c r="R102" s="100"/>
      <c r="S102" s="146"/>
      <c r="T102" s="146"/>
      <c r="U102" s="100"/>
      <c r="V102" s="146"/>
      <c r="W102" s="146"/>
      <c r="X102" s="100"/>
      <c r="Y102" s="146"/>
      <c r="Z102" s="146"/>
      <c r="AA102" s="100"/>
      <c r="AB102" s="146"/>
      <c r="AC102" s="146"/>
      <c r="AD102" s="146"/>
      <c r="AE102" s="146"/>
      <c r="AF102" s="146"/>
      <c r="AG102" s="202"/>
      <c r="AH102" s="146"/>
      <c r="AI102" s="146"/>
      <c r="AJ102" s="146"/>
      <c r="AK102" s="107"/>
    </row>
    <row r="103" customHeight="1" spans="2:37">
      <c r="B103" s="77" t="str">
        <f>IF('1、包装标识检验'!B103="","",'1、包装标识检验'!B103)</f>
        <v/>
      </c>
      <c r="C103" s="78" t="str">
        <f>IF('1、包装标识检验'!C103="","",'1、包装标识检验'!C103)</f>
        <v/>
      </c>
      <c r="D103" s="78" t="str">
        <f>IF('1、包装标识检验'!D103="","",'1、包装标识检验'!D103)</f>
        <v/>
      </c>
      <c r="E103" s="78" t="str">
        <f>IF('1、包装标识检验'!E103="","",'1、包装标识检验'!E103)</f>
        <v/>
      </c>
      <c r="F103" s="79" t="str">
        <f>IF('1、包装标识检验'!F103="","",'1、包装标识检验'!F103)</f>
        <v/>
      </c>
      <c r="G103" s="78" t="str">
        <f>IF('1、包装标识检验'!G103="","",'1、包装标识检验'!G103)</f>
        <v/>
      </c>
      <c r="H103" s="78" t="str">
        <f>IF('1、包装标识检验'!H103="","",'1、包装标识检验'!H103)</f>
        <v/>
      </c>
      <c r="I103" s="88" t="str">
        <f>IF('1、包装标识检验'!I103="","",'1、包装标识检验'!I103)</f>
        <v/>
      </c>
      <c r="J103" s="198"/>
      <c r="K103" s="146"/>
      <c r="L103" s="100"/>
      <c r="M103" s="146"/>
      <c r="N103" s="146"/>
      <c r="O103" s="100"/>
      <c r="P103" s="146"/>
      <c r="Q103" s="146"/>
      <c r="R103" s="100"/>
      <c r="S103" s="146"/>
      <c r="T103" s="146"/>
      <c r="U103" s="100"/>
      <c r="V103" s="146"/>
      <c r="W103" s="146"/>
      <c r="X103" s="100"/>
      <c r="Y103" s="146"/>
      <c r="Z103" s="146"/>
      <c r="AA103" s="100"/>
      <c r="AB103" s="146"/>
      <c r="AC103" s="146"/>
      <c r="AD103" s="146"/>
      <c r="AE103" s="146"/>
      <c r="AF103" s="146"/>
      <c r="AG103" s="202"/>
      <c r="AH103" s="146"/>
      <c r="AI103" s="146"/>
      <c r="AJ103" s="146"/>
      <c r="AK103" s="107"/>
    </row>
    <row r="104" customHeight="1" spans="2:37">
      <c r="B104" s="77" t="str">
        <f>IF('1、包装标识检验'!B104="","",'1、包装标识检验'!B104)</f>
        <v/>
      </c>
      <c r="C104" s="78" t="str">
        <f>IF('1、包装标识检验'!C104="","",'1、包装标识检验'!C104)</f>
        <v/>
      </c>
      <c r="D104" s="78" t="str">
        <f>IF('1、包装标识检验'!D104="","",'1、包装标识检验'!D104)</f>
        <v/>
      </c>
      <c r="E104" s="78" t="str">
        <f>IF('1、包装标识检验'!E104="","",'1、包装标识检验'!E104)</f>
        <v/>
      </c>
      <c r="F104" s="79" t="str">
        <f>IF('1、包装标识检验'!F104="","",'1、包装标识检验'!F104)</f>
        <v/>
      </c>
      <c r="G104" s="78" t="str">
        <f>IF('1、包装标识检验'!G104="","",'1、包装标识检验'!G104)</f>
        <v/>
      </c>
      <c r="H104" s="78" t="str">
        <f>IF('1、包装标识检验'!H104="","",'1、包装标识检验'!H104)</f>
        <v/>
      </c>
      <c r="I104" s="88" t="str">
        <f>IF('1、包装标识检验'!I104="","",'1、包装标识检验'!I104)</f>
        <v/>
      </c>
      <c r="J104" s="198"/>
      <c r="K104" s="146"/>
      <c r="L104" s="100"/>
      <c r="M104" s="146"/>
      <c r="N104" s="146"/>
      <c r="O104" s="100"/>
      <c r="P104" s="146"/>
      <c r="Q104" s="146"/>
      <c r="R104" s="100"/>
      <c r="S104" s="146"/>
      <c r="T104" s="146"/>
      <c r="U104" s="100"/>
      <c r="V104" s="146"/>
      <c r="W104" s="146"/>
      <c r="X104" s="100"/>
      <c r="Y104" s="146"/>
      <c r="Z104" s="146"/>
      <c r="AA104" s="100"/>
      <c r="AB104" s="146"/>
      <c r="AC104" s="146"/>
      <c r="AD104" s="146"/>
      <c r="AE104" s="146"/>
      <c r="AF104" s="146"/>
      <c r="AG104" s="202"/>
      <c r="AH104" s="146"/>
      <c r="AI104" s="146"/>
      <c r="AJ104" s="146"/>
      <c r="AK104" s="107"/>
    </row>
    <row r="105" customHeight="1" spans="2:37">
      <c r="B105" s="77" t="str">
        <f>IF('1、包装标识检验'!B105="","",'1、包装标识检验'!B105)</f>
        <v/>
      </c>
      <c r="C105" s="78" t="str">
        <f>IF('1、包装标识检验'!C105="","",'1、包装标识检验'!C105)</f>
        <v/>
      </c>
      <c r="D105" s="78" t="str">
        <f>IF('1、包装标识检验'!D105="","",'1、包装标识检验'!D105)</f>
        <v/>
      </c>
      <c r="E105" s="78" t="str">
        <f>IF('1、包装标识检验'!E105="","",'1、包装标识检验'!E105)</f>
        <v/>
      </c>
      <c r="F105" s="79" t="str">
        <f>IF('1、包装标识检验'!F105="","",'1、包装标识检验'!F105)</f>
        <v/>
      </c>
      <c r="G105" s="78" t="str">
        <f>IF('1、包装标识检验'!G105="","",'1、包装标识检验'!G105)</f>
        <v/>
      </c>
      <c r="H105" s="78" t="str">
        <f>IF('1、包装标识检验'!H105="","",'1、包装标识检验'!H105)</f>
        <v/>
      </c>
      <c r="I105" s="88" t="str">
        <f>IF('1、包装标识检验'!I105="","",'1、包装标识检验'!I105)</f>
        <v/>
      </c>
      <c r="J105" s="198"/>
      <c r="K105" s="146"/>
      <c r="L105" s="100"/>
      <c r="M105" s="146"/>
      <c r="N105" s="146"/>
      <c r="O105" s="100"/>
      <c r="P105" s="146"/>
      <c r="Q105" s="146"/>
      <c r="R105" s="100"/>
      <c r="S105" s="146"/>
      <c r="T105" s="146"/>
      <c r="U105" s="100"/>
      <c r="V105" s="146"/>
      <c r="W105" s="146"/>
      <c r="X105" s="100"/>
      <c r="Y105" s="146"/>
      <c r="Z105" s="146"/>
      <c r="AA105" s="100"/>
      <c r="AB105" s="146"/>
      <c r="AC105" s="146"/>
      <c r="AD105" s="146"/>
      <c r="AE105" s="146"/>
      <c r="AF105" s="146"/>
      <c r="AG105" s="202"/>
      <c r="AH105" s="146"/>
      <c r="AI105" s="146"/>
      <c r="AJ105" s="146"/>
      <c r="AK105" s="107"/>
    </row>
    <row r="106" customHeight="1" spans="2:37">
      <c r="B106" s="77" t="str">
        <f>IF('1、包装标识检验'!B106="","",'1、包装标识检验'!B106)</f>
        <v/>
      </c>
      <c r="C106" s="78" t="str">
        <f>IF('1、包装标识检验'!C106="","",'1、包装标识检验'!C106)</f>
        <v/>
      </c>
      <c r="D106" s="78" t="str">
        <f>IF('1、包装标识检验'!D106="","",'1、包装标识检验'!D106)</f>
        <v/>
      </c>
      <c r="E106" s="78" t="str">
        <f>IF('1、包装标识检验'!E106="","",'1、包装标识检验'!E106)</f>
        <v/>
      </c>
      <c r="F106" s="79" t="str">
        <f>IF('1、包装标识检验'!F106="","",'1、包装标识检验'!F106)</f>
        <v/>
      </c>
      <c r="G106" s="78" t="str">
        <f>IF('1、包装标识检验'!G106="","",'1、包装标识检验'!G106)</f>
        <v/>
      </c>
      <c r="H106" s="78" t="str">
        <f>IF('1、包装标识检验'!H106="","",'1、包装标识检验'!H106)</f>
        <v/>
      </c>
      <c r="I106" s="88" t="str">
        <f>IF('1、包装标识检验'!I106="","",'1、包装标识检验'!I106)</f>
        <v/>
      </c>
      <c r="J106" s="198"/>
      <c r="K106" s="146"/>
      <c r="L106" s="100"/>
      <c r="M106" s="146"/>
      <c r="N106" s="146"/>
      <c r="O106" s="100"/>
      <c r="P106" s="146"/>
      <c r="Q106" s="146"/>
      <c r="R106" s="100"/>
      <c r="S106" s="146"/>
      <c r="T106" s="146"/>
      <c r="U106" s="100"/>
      <c r="V106" s="146"/>
      <c r="W106" s="146"/>
      <c r="X106" s="100"/>
      <c r="Y106" s="146"/>
      <c r="Z106" s="146"/>
      <c r="AA106" s="100"/>
      <c r="AB106" s="146"/>
      <c r="AC106" s="146"/>
      <c r="AD106" s="146"/>
      <c r="AE106" s="146"/>
      <c r="AF106" s="146"/>
      <c r="AG106" s="202"/>
      <c r="AH106" s="146"/>
      <c r="AI106" s="146"/>
      <c r="AJ106" s="146"/>
      <c r="AK106" s="107"/>
    </row>
    <row r="107" customHeight="1" spans="2:37">
      <c r="B107" s="77" t="str">
        <f>IF('1、包装标识检验'!B107="","",'1、包装标识检验'!B107)</f>
        <v/>
      </c>
      <c r="C107" s="78" t="str">
        <f>IF('1、包装标识检验'!C107="","",'1、包装标识检验'!C107)</f>
        <v/>
      </c>
      <c r="D107" s="78" t="str">
        <f>IF('1、包装标识检验'!D107="","",'1、包装标识检验'!D107)</f>
        <v/>
      </c>
      <c r="E107" s="78" t="str">
        <f>IF('1、包装标识检验'!E107="","",'1、包装标识检验'!E107)</f>
        <v/>
      </c>
      <c r="F107" s="79" t="str">
        <f>IF('1、包装标识检验'!F107="","",'1、包装标识检验'!F107)</f>
        <v/>
      </c>
      <c r="G107" s="78" t="str">
        <f>IF('1、包装标识检验'!G107="","",'1、包装标识检验'!G107)</f>
        <v/>
      </c>
      <c r="H107" s="78" t="str">
        <f>IF('1、包装标识检验'!H107="","",'1、包装标识检验'!H107)</f>
        <v/>
      </c>
      <c r="I107" s="88" t="str">
        <f>IF('1、包装标识检验'!I107="","",'1、包装标识检验'!I107)</f>
        <v/>
      </c>
      <c r="J107" s="198"/>
      <c r="K107" s="146"/>
      <c r="L107" s="100"/>
      <c r="M107" s="146"/>
      <c r="N107" s="146"/>
      <c r="O107" s="100"/>
      <c r="P107" s="146"/>
      <c r="Q107" s="146"/>
      <c r="R107" s="100"/>
      <c r="S107" s="146"/>
      <c r="T107" s="146"/>
      <c r="U107" s="100"/>
      <c r="V107" s="146"/>
      <c r="W107" s="146"/>
      <c r="X107" s="100"/>
      <c r="Y107" s="146"/>
      <c r="Z107" s="146"/>
      <c r="AA107" s="100"/>
      <c r="AB107" s="146"/>
      <c r="AC107" s="146"/>
      <c r="AD107" s="146"/>
      <c r="AE107" s="146"/>
      <c r="AF107" s="146"/>
      <c r="AG107" s="202"/>
      <c r="AH107" s="146"/>
      <c r="AI107" s="146"/>
      <c r="AJ107" s="146"/>
      <c r="AK107" s="107"/>
    </row>
    <row r="108" customHeight="1" spans="2:37">
      <c r="B108" s="77" t="str">
        <f>IF('1、包装标识检验'!B108="","",'1、包装标识检验'!B108)</f>
        <v/>
      </c>
      <c r="C108" s="78" t="str">
        <f>IF('1、包装标识检验'!C108="","",'1、包装标识检验'!C108)</f>
        <v/>
      </c>
      <c r="D108" s="78" t="str">
        <f>IF('1、包装标识检验'!D108="","",'1、包装标识检验'!D108)</f>
        <v/>
      </c>
      <c r="E108" s="78" t="str">
        <f>IF('1、包装标识检验'!E108="","",'1、包装标识检验'!E108)</f>
        <v/>
      </c>
      <c r="F108" s="79" t="str">
        <f>IF('1、包装标识检验'!F108="","",'1、包装标识检验'!F108)</f>
        <v/>
      </c>
      <c r="G108" s="78" t="str">
        <f>IF('1、包装标识检验'!G108="","",'1、包装标识检验'!G108)</f>
        <v/>
      </c>
      <c r="H108" s="78" t="str">
        <f>IF('1、包装标识检验'!H108="","",'1、包装标识检验'!H108)</f>
        <v/>
      </c>
      <c r="I108" s="88" t="str">
        <f>IF('1、包装标识检验'!I108="","",'1、包装标识检验'!I108)</f>
        <v/>
      </c>
      <c r="J108" s="198"/>
      <c r="K108" s="146"/>
      <c r="L108" s="100"/>
      <c r="M108" s="146"/>
      <c r="N108" s="146"/>
      <c r="O108" s="100"/>
      <c r="P108" s="146"/>
      <c r="Q108" s="146"/>
      <c r="R108" s="100"/>
      <c r="S108" s="146"/>
      <c r="T108" s="146"/>
      <c r="U108" s="100"/>
      <c r="V108" s="146"/>
      <c r="W108" s="146"/>
      <c r="X108" s="100"/>
      <c r="Y108" s="146"/>
      <c r="Z108" s="146"/>
      <c r="AA108" s="100"/>
      <c r="AB108" s="146"/>
      <c r="AC108" s="146"/>
      <c r="AD108" s="146"/>
      <c r="AE108" s="146"/>
      <c r="AF108" s="146"/>
      <c r="AG108" s="202"/>
      <c r="AH108" s="146"/>
      <c r="AI108" s="146"/>
      <c r="AJ108" s="146"/>
      <c r="AK108" s="107"/>
    </row>
    <row r="109" customHeight="1" spans="2:37">
      <c r="B109" s="77" t="str">
        <f>IF('1、包装标识检验'!B109="","",'1、包装标识检验'!B109)</f>
        <v/>
      </c>
      <c r="C109" s="78" t="str">
        <f>IF('1、包装标识检验'!C109="","",'1、包装标识检验'!C109)</f>
        <v/>
      </c>
      <c r="D109" s="78" t="str">
        <f>IF('1、包装标识检验'!D109="","",'1、包装标识检验'!D109)</f>
        <v/>
      </c>
      <c r="E109" s="78" t="str">
        <f>IF('1、包装标识检验'!E109="","",'1、包装标识检验'!E109)</f>
        <v/>
      </c>
      <c r="F109" s="79" t="str">
        <f>IF('1、包装标识检验'!F109="","",'1、包装标识检验'!F109)</f>
        <v/>
      </c>
      <c r="G109" s="78" t="str">
        <f>IF('1、包装标识检验'!G109="","",'1、包装标识检验'!G109)</f>
        <v/>
      </c>
      <c r="H109" s="78" t="str">
        <f>IF('1、包装标识检验'!H109="","",'1、包装标识检验'!H109)</f>
        <v/>
      </c>
      <c r="I109" s="88" t="str">
        <f>IF('1、包装标识检验'!I109="","",'1、包装标识检验'!I109)</f>
        <v/>
      </c>
      <c r="J109" s="198"/>
      <c r="K109" s="146"/>
      <c r="L109" s="100"/>
      <c r="M109" s="146"/>
      <c r="N109" s="146"/>
      <c r="O109" s="100"/>
      <c r="P109" s="146"/>
      <c r="Q109" s="146"/>
      <c r="R109" s="100"/>
      <c r="S109" s="146"/>
      <c r="T109" s="146"/>
      <c r="U109" s="100"/>
      <c r="V109" s="146"/>
      <c r="W109" s="146"/>
      <c r="X109" s="100"/>
      <c r="Y109" s="146"/>
      <c r="Z109" s="146"/>
      <c r="AA109" s="100"/>
      <c r="AB109" s="146"/>
      <c r="AC109" s="146"/>
      <c r="AD109" s="146"/>
      <c r="AE109" s="146"/>
      <c r="AF109" s="146"/>
      <c r="AG109" s="202"/>
      <c r="AH109" s="146"/>
      <c r="AI109" s="146"/>
      <c r="AJ109" s="146"/>
      <c r="AK109" s="107"/>
    </row>
    <row r="110" customHeight="1" spans="2:37">
      <c r="B110" s="77" t="str">
        <f>IF('1、包装标识检验'!B110="","",'1、包装标识检验'!B110)</f>
        <v/>
      </c>
      <c r="C110" s="78" t="str">
        <f>IF('1、包装标识检验'!C110="","",'1、包装标识检验'!C110)</f>
        <v/>
      </c>
      <c r="D110" s="78" t="str">
        <f>IF('1、包装标识检验'!D110="","",'1、包装标识检验'!D110)</f>
        <v/>
      </c>
      <c r="E110" s="78" t="str">
        <f>IF('1、包装标识检验'!E110="","",'1、包装标识检验'!E110)</f>
        <v/>
      </c>
      <c r="F110" s="79" t="str">
        <f>IF('1、包装标识检验'!F110="","",'1、包装标识检验'!F110)</f>
        <v/>
      </c>
      <c r="G110" s="78" t="str">
        <f>IF('1、包装标识检验'!G110="","",'1、包装标识检验'!G110)</f>
        <v/>
      </c>
      <c r="H110" s="78" t="str">
        <f>IF('1、包装标识检验'!H110="","",'1、包装标识检验'!H110)</f>
        <v/>
      </c>
      <c r="I110" s="88" t="str">
        <f>IF('1、包装标识检验'!I110="","",'1、包装标识检验'!I110)</f>
        <v/>
      </c>
      <c r="J110" s="198"/>
      <c r="K110" s="146"/>
      <c r="L110" s="100"/>
      <c r="M110" s="146"/>
      <c r="N110" s="146"/>
      <c r="O110" s="100"/>
      <c r="P110" s="146"/>
      <c r="Q110" s="146"/>
      <c r="R110" s="100"/>
      <c r="S110" s="146"/>
      <c r="T110" s="146"/>
      <c r="U110" s="100"/>
      <c r="V110" s="146"/>
      <c r="W110" s="146"/>
      <c r="X110" s="100"/>
      <c r="Y110" s="146"/>
      <c r="Z110" s="146"/>
      <c r="AA110" s="100"/>
      <c r="AB110" s="146"/>
      <c r="AC110" s="146"/>
      <c r="AD110" s="146"/>
      <c r="AE110" s="146"/>
      <c r="AF110" s="146"/>
      <c r="AG110" s="202"/>
      <c r="AH110" s="146"/>
      <c r="AI110" s="146"/>
      <c r="AJ110" s="146"/>
      <c r="AK110" s="107"/>
    </row>
    <row r="111" spans="2:37">
      <c r="B111" s="77" t="str">
        <f>IF('1、包装标识检验'!B111="","",'1、包装标识检验'!B111)</f>
        <v/>
      </c>
      <c r="C111" s="78" t="str">
        <f>IF('1、包装标识检验'!C111="","",'1、包装标识检验'!C111)</f>
        <v/>
      </c>
      <c r="D111" s="78" t="str">
        <f>IF('1、包装标识检验'!D111="","",'1、包装标识检验'!D111)</f>
        <v/>
      </c>
      <c r="E111" s="78" t="str">
        <f>IF('1、包装标识检验'!E111="","",'1、包装标识检验'!E111)</f>
        <v/>
      </c>
      <c r="F111" s="79" t="str">
        <f>IF('1、包装标识检验'!F111="","",'1、包装标识检验'!F111)</f>
        <v/>
      </c>
      <c r="G111" s="78" t="str">
        <f>IF('1、包装标识检验'!G111="","",'1、包装标识检验'!G111)</f>
        <v/>
      </c>
      <c r="H111" s="78" t="str">
        <f>IF('1、包装标识检验'!H111="","",'1、包装标识检验'!H111)</f>
        <v/>
      </c>
      <c r="I111" s="88" t="str">
        <f>IF('1、包装标识检验'!I111="","",'1、包装标识检验'!I111)</f>
        <v/>
      </c>
      <c r="J111" s="198"/>
      <c r="K111" s="146"/>
      <c r="L111" s="100"/>
      <c r="M111" s="146"/>
      <c r="N111" s="146"/>
      <c r="O111" s="100"/>
      <c r="P111" s="146"/>
      <c r="Q111" s="146"/>
      <c r="R111" s="100"/>
      <c r="S111" s="146"/>
      <c r="T111" s="146"/>
      <c r="U111" s="100"/>
      <c r="V111" s="146"/>
      <c r="W111" s="146"/>
      <c r="X111" s="100"/>
      <c r="Y111" s="146"/>
      <c r="Z111" s="146"/>
      <c r="AA111" s="100"/>
      <c r="AB111" s="146"/>
      <c r="AC111" s="146"/>
      <c r="AD111" s="146"/>
      <c r="AE111" s="146"/>
      <c r="AF111" s="146"/>
      <c r="AG111" s="202"/>
      <c r="AH111" s="146"/>
      <c r="AI111" s="146"/>
      <c r="AJ111" s="146"/>
      <c r="AK111" s="107"/>
    </row>
    <row r="112" spans="2:37">
      <c r="B112" s="77" t="str">
        <f>IF('1、包装标识检验'!B112="","",'1、包装标识检验'!B112)</f>
        <v/>
      </c>
      <c r="C112" s="78" t="str">
        <f>IF('1、包装标识检验'!C112="","",'1、包装标识检验'!C112)</f>
        <v/>
      </c>
      <c r="D112" s="78" t="str">
        <f>IF('1、包装标识检验'!D112="","",'1、包装标识检验'!D112)</f>
        <v/>
      </c>
      <c r="E112" s="78" t="str">
        <f>IF('1、包装标识检验'!E112="","",'1、包装标识检验'!E112)</f>
        <v/>
      </c>
      <c r="F112" s="79" t="str">
        <f>IF('1、包装标识检验'!F112="","",'1、包装标识检验'!F112)</f>
        <v/>
      </c>
      <c r="G112" s="78" t="str">
        <f>IF('1、包装标识检验'!G112="","",'1、包装标识检验'!G112)</f>
        <v/>
      </c>
      <c r="H112" s="78" t="str">
        <f>IF('1、包装标识检验'!H112="","",'1、包装标识检验'!H112)</f>
        <v/>
      </c>
      <c r="I112" s="88" t="str">
        <f>IF('1、包装标识检验'!I112="","",'1、包装标识检验'!I112)</f>
        <v/>
      </c>
      <c r="J112" s="198"/>
      <c r="K112" s="146"/>
      <c r="L112" s="100"/>
      <c r="M112" s="146"/>
      <c r="N112" s="146"/>
      <c r="O112" s="100"/>
      <c r="P112" s="146"/>
      <c r="Q112" s="146"/>
      <c r="R112" s="100"/>
      <c r="S112" s="146"/>
      <c r="T112" s="146"/>
      <c r="U112" s="100"/>
      <c r="V112" s="146"/>
      <c r="W112" s="146"/>
      <c r="X112" s="100"/>
      <c r="Y112" s="146"/>
      <c r="Z112" s="146"/>
      <c r="AA112" s="100"/>
      <c r="AB112" s="146"/>
      <c r="AC112" s="146"/>
      <c r="AD112" s="146"/>
      <c r="AE112" s="146"/>
      <c r="AF112" s="146"/>
      <c r="AG112" s="202"/>
      <c r="AH112" s="146"/>
      <c r="AI112" s="146"/>
      <c r="AJ112" s="146"/>
      <c r="AK112" s="107"/>
    </row>
    <row r="113" spans="2:37">
      <c r="B113" s="77" t="str">
        <f>IF('1、包装标识检验'!B113="","",'1、包装标识检验'!B113)</f>
        <v/>
      </c>
      <c r="C113" s="78" t="str">
        <f>IF('1、包装标识检验'!C113="","",'1、包装标识检验'!C113)</f>
        <v/>
      </c>
      <c r="D113" s="78" t="str">
        <f>IF('1、包装标识检验'!D113="","",'1、包装标识检验'!D113)</f>
        <v/>
      </c>
      <c r="E113" s="78" t="str">
        <f>IF('1、包装标识检验'!E113="","",'1、包装标识检验'!E113)</f>
        <v/>
      </c>
      <c r="F113" s="79" t="str">
        <f>IF('1、包装标识检验'!F113="","",'1、包装标识检验'!F113)</f>
        <v/>
      </c>
      <c r="G113" s="78" t="str">
        <f>IF('1、包装标识检验'!G113="","",'1、包装标识检验'!G113)</f>
        <v/>
      </c>
      <c r="H113" s="78" t="str">
        <f>IF('1、包装标识检验'!H113="","",'1、包装标识检验'!H113)</f>
        <v/>
      </c>
      <c r="I113" s="88" t="str">
        <f>IF('1、包装标识检验'!I113="","",'1、包装标识检验'!I113)</f>
        <v/>
      </c>
      <c r="J113" s="198"/>
      <c r="K113" s="146"/>
      <c r="L113" s="100"/>
      <c r="M113" s="146"/>
      <c r="N113" s="146"/>
      <c r="O113" s="100"/>
      <c r="P113" s="146"/>
      <c r="Q113" s="146"/>
      <c r="R113" s="100"/>
      <c r="S113" s="146"/>
      <c r="T113" s="146"/>
      <c r="U113" s="100"/>
      <c r="V113" s="146"/>
      <c r="W113" s="146"/>
      <c r="X113" s="100"/>
      <c r="Y113" s="146"/>
      <c r="Z113" s="146"/>
      <c r="AA113" s="100"/>
      <c r="AB113" s="146"/>
      <c r="AC113" s="146"/>
      <c r="AD113" s="146"/>
      <c r="AE113" s="146"/>
      <c r="AF113" s="146"/>
      <c r="AG113" s="202"/>
      <c r="AH113" s="146"/>
      <c r="AI113" s="146"/>
      <c r="AJ113" s="146"/>
      <c r="AK113" s="107"/>
    </row>
    <row r="114" spans="2:37">
      <c r="B114" s="77" t="str">
        <f>IF('1、包装标识检验'!B114="","",'1、包装标识检验'!B114)</f>
        <v/>
      </c>
      <c r="C114" s="78" t="str">
        <f>IF('1、包装标识检验'!C114="","",'1、包装标识检验'!C114)</f>
        <v/>
      </c>
      <c r="D114" s="78" t="str">
        <f>IF('1、包装标识检验'!D114="","",'1、包装标识检验'!D114)</f>
        <v/>
      </c>
      <c r="E114" s="78" t="str">
        <f>IF('1、包装标识检验'!E114="","",'1、包装标识检验'!E114)</f>
        <v/>
      </c>
      <c r="F114" s="79" t="str">
        <f>IF('1、包装标识检验'!F114="","",'1、包装标识检验'!F114)</f>
        <v/>
      </c>
      <c r="G114" s="78" t="str">
        <f>IF('1、包装标识检验'!G114="","",'1、包装标识检验'!G114)</f>
        <v/>
      </c>
      <c r="H114" s="78" t="str">
        <f>IF('1、包装标识检验'!H114="","",'1、包装标识检验'!H114)</f>
        <v/>
      </c>
      <c r="I114" s="88" t="str">
        <f>IF('1、包装标识检验'!I114="","",'1、包装标识检验'!I114)</f>
        <v/>
      </c>
      <c r="J114" s="198"/>
      <c r="K114" s="146"/>
      <c r="L114" s="100"/>
      <c r="M114" s="146"/>
      <c r="N114" s="146"/>
      <c r="O114" s="100"/>
      <c r="P114" s="146"/>
      <c r="Q114" s="146"/>
      <c r="R114" s="100"/>
      <c r="S114" s="146"/>
      <c r="T114" s="146"/>
      <c r="U114" s="100"/>
      <c r="V114" s="146"/>
      <c r="W114" s="146"/>
      <c r="X114" s="100"/>
      <c r="Y114" s="146"/>
      <c r="Z114" s="146"/>
      <c r="AA114" s="100"/>
      <c r="AB114" s="146"/>
      <c r="AC114" s="146"/>
      <c r="AD114" s="146"/>
      <c r="AE114" s="146"/>
      <c r="AF114" s="146"/>
      <c r="AG114" s="202"/>
      <c r="AH114" s="146"/>
      <c r="AI114" s="146"/>
      <c r="AJ114" s="146"/>
      <c r="AK114" s="107"/>
    </row>
    <row r="115" spans="2:37">
      <c r="B115" s="77" t="str">
        <f>IF('1、包装标识检验'!B115="","",'1、包装标识检验'!B115)</f>
        <v/>
      </c>
      <c r="C115" s="78" t="str">
        <f>IF('1、包装标识检验'!C115="","",'1、包装标识检验'!C115)</f>
        <v/>
      </c>
      <c r="D115" s="78" t="str">
        <f>IF('1、包装标识检验'!D115="","",'1、包装标识检验'!D115)</f>
        <v/>
      </c>
      <c r="E115" s="78" t="str">
        <f>IF('1、包装标识检验'!E115="","",'1、包装标识检验'!E115)</f>
        <v/>
      </c>
      <c r="F115" s="79" t="str">
        <f>IF('1、包装标识检验'!F115="","",'1、包装标识检验'!F115)</f>
        <v/>
      </c>
      <c r="G115" s="78" t="str">
        <f>IF('1、包装标识检验'!G115="","",'1、包装标识检验'!G115)</f>
        <v/>
      </c>
      <c r="H115" s="78" t="str">
        <f>IF('1、包装标识检验'!H115="","",'1、包装标识检验'!H115)</f>
        <v/>
      </c>
      <c r="I115" s="88" t="str">
        <f>IF('1、包装标识检验'!I115="","",'1、包装标识检验'!I115)</f>
        <v/>
      </c>
      <c r="J115" s="198"/>
      <c r="K115" s="146"/>
      <c r="L115" s="100"/>
      <c r="M115" s="146"/>
      <c r="N115" s="146"/>
      <c r="O115" s="100"/>
      <c r="P115" s="146"/>
      <c r="Q115" s="146"/>
      <c r="R115" s="100"/>
      <c r="S115" s="146"/>
      <c r="T115" s="146"/>
      <c r="U115" s="100"/>
      <c r="V115" s="146"/>
      <c r="W115" s="146"/>
      <c r="X115" s="100"/>
      <c r="Y115" s="146"/>
      <c r="Z115" s="146"/>
      <c r="AA115" s="100"/>
      <c r="AB115" s="146"/>
      <c r="AC115" s="146"/>
      <c r="AD115" s="146"/>
      <c r="AE115" s="146"/>
      <c r="AF115" s="146"/>
      <c r="AG115" s="202"/>
      <c r="AH115" s="146"/>
      <c r="AI115" s="146"/>
      <c r="AJ115" s="146"/>
      <c r="AK115" s="107"/>
    </row>
    <row r="116" spans="2:37">
      <c r="B116" s="77" t="str">
        <f>IF('1、包装标识检验'!B116="","",'1、包装标识检验'!B116)</f>
        <v/>
      </c>
      <c r="C116" s="78" t="str">
        <f>IF('1、包装标识检验'!C116="","",'1、包装标识检验'!C116)</f>
        <v/>
      </c>
      <c r="D116" s="78" t="str">
        <f>IF('1、包装标识检验'!D116="","",'1、包装标识检验'!D116)</f>
        <v/>
      </c>
      <c r="E116" s="78" t="str">
        <f>IF('1、包装标识检验'!E116="","",'1、包装标识检验'!E116)</f>
        <v/>
      </c>
      <c r="F116" s="79" t="str">
        <f>IF('1、包装标识检验'!F116="","",'1、包装标识检验'!F116)</f>
        <v/>
      </c>
      <c r="G116" s="78" t="str">
        <f>IF('1、包装标识检验'!G116="","",'1、包装标识检验'!G116)</f>
        <v/>
      </c>
      <c r="H116" s="78" t="str">
        <f>IF('1、包装标识检验'!H116="","",'1、包装标识检验'!H116)</f>
        <v/>
      </c>
      <c r="I116" s="88" t="str">
        <f>IF('1、包装标识检验'!I116="","",'1、包装标识检验'!I116)</f>
        <v/>
      </c>
      <c r="J116" s="198"/>
      <c r="K116" s="146"/>
      <c r="L116" s="100"/>
      <c r="M116" s="146"/>
      <c r="N116" s="146"/>
      <c r="O116" s="100"/>
      <c r="P116" s="146"/>
      <c r="Q116" s="146"/>
      <c r="R116" s="100"/>
      <c r="S116" s="146"/>
      <c r="T116" s="146"/>
      <c r="U116" s="100"/>
      <c r="V116" s="146"/>
      <c r="W116" s="146"/>
      <c r="X116" s="100"/>
      <c r="Y116" s="146"/>
      <c r="Z116" s="146"/>
      <c r="AA116" s="100"/>
      <c r="AB116" s="146"/>
      <c r="AC116" s="146"/>
      <c r="AD116" s="146"/>
      <c r="AE116" s="146"/>
      <c r="AF116" s="146"/>
      <c r="AG116" s="202"/>
      <c r="AH116" s="146"/>
      <c r="AI116" s="146"/>
      <c r="AJ116" s="146"/>
      <c r="AK116" s="107"/>
    </row>
    <row r="117" spans="2:37">
      <c r="B117" s="77" t="str">
        <f>IF('1、包装标识检验'!B117="","",'1、包装标识检验'!B117)</f>
        <v/>
      </c>
      <c r="C117" s="78" t="str">
        <f>IF('1、包装标识检验'!C117="","",'1、包装标识检验'!C117)</f>
        <v/>
      </c>
      <c r="D117" s="78" t="str">
        <f>IF('1、包装标识检验'!D117="","",'1、包装标识检验'!D117)</f>
        <v/>
      </c>
      <c r="E117" s="78" t="str">
        <f>IF('1、包装标识检验'!E117="","",'1、包装标识检验'!E117)</f>
        <v/>
      </c>
      <c r="F117" s="79" t="str">
        <f>IF('1、包装标识检验'!F117="","",'1、包装标识检验'!F117)</f>
        <v/>
      </c>
      <c r="G117" s="78" t="str">
        <f>IF('1、包装标识检验'!G117="","",'1、包装标识检验'!G117)</f>
        <v/>
      </c>
      <c r="H117" s="78" t="str">
        <f>IF('1、包装标识检验'!H117="","",'1、包装标识检验'!H117)</f>
        <v/>
      </c>
      <c r="I117" s="88" t="str">
        <f>IF('1、包装标识检验'!I117="","",'1、包装标识检验'!I117)</f>
        <v/>
      </c>
      <c r="J117" s="198"/>
      <c r="K117" s="146"/>
      <c r="L117" s="100"/>
      <c r="M117" s="146"/>
      <c r="N117" s="146"/>
      <c r="O117" s="100"/>
      <c r="P117" s="146"/>
      <c r="Q117" s="146"/>
      <c r="R117" s="100"/>
      <c r="S117" s="146"/>
      <c r="T117" s="146"/>
      <c r="U117" s="100"/>
      <c r="V117" s="146"/>
      <c r="W117" s="146"/>
      <c r="X117" s="100"/>
      <c r="Y117" s="146"/>
      <c r="Z117" s="146"/>
      <c r="AA117" s="100"/>
      <c r="AB117" s="146"/>
      <c r="AC117" s="146"/>
      <c r="AD117" s="146"/>
      <c r="AE117" s="146"/>
      <c r="AF117" s="146"/>
      <c r="AG117" s="202"/>
      <c r="AH117" s="146"/>
      <c r="AI117" s="146"/>
      <c r="AJ117" s="146"/>
      <c r="AK117" s="107"/>
    </row>
    <row r="118" spans="2:37">
      <c r="B118" s="77" t="str">
        <f>IF('1、包装标识检验'!B118="","",'1、包装标识检验'!B118)</f>
        <v/>
      </c>
      <c r="C118" s="78" t="str">
        <f>IF('1、包装标识检验'!C118="","",'1、包装标识检验'!C118)</f>
        <v/>
      </c>
      <c r="D118" s="78" t="str">
        <f>IF('1、包装标识检验'!D118="","",'1、包装标识检验'!D118)</f>
        <v/>
      </c>
      <c r="E118" s="78" t="str">
        <f>IF('1、包装标识检验'!E118="","",'1、包装标识检验'!E118)</f>
        <v/>
      </c>
      <c r="F118" s="79" t="str">
        <f>IF('1、包装标识检验'!F118="","",'1、包装标识检验'!F118)</f>
        <v/>
      </c>
      <c r="G118" s="78" t="str">
        <f>IF('1、包装标识检验'!G118="","",'1、包装标识检验'!G118)</f>
        <v/>
      </c>
      <c r="H118" s="78" t="str">
        <f>IF('1、包装标识检验'!H118="","",'1、包装标识检验'!H118)</f>
        <v/>
      </c>
      <c r="I118" s="88" t="str">
        <f>IF('1、包装标识检验'!I118="","",'1、包装标识检验'!I118)</f>
        <v/>
      </c>
      <c r="J118" s="198"/>
      <c r="K118" s="146"/>
      <c r="L118" s="100"/>
      <c r="M118" s="146"/>
      <c r="N118" s="146"/>
      <c r="O118" s="100"/>
      <c r="P118" s="146"/>
      <c r="Q118" s="146"/>
      <c r="R118" s="100"/>
      <c r="S118" s="146"/>
      <c r="T118" s="146"/>
      <c r="U118" s="100"/>
      <c r="V118" s="146"/>
      <c r="W118" s="146"/>
      <c r="X118" s="100"/>
      <c r="Y118" s="146"/>
      <c r="Z118" s="146"/>
      <c r="AA118" s="100"/>
      <c r="AB118" s="146"/>
      <c r="AC118" s="146"/>
      <c r="AD118" s="146"/>
      <c r="AE118" s="146"/>
      <c r="AF118" s="146"/>
      <c r="AG118" s="202"/>
      <c r="AH118" s="146"/>
      <c r="AI118" s="146"/>
      <c r="AJ118" s="146"/>
      <c r="AK118" s="107"/>
    </row>
    <row r="119" spans="2:37">
      <c r="B119" s="77" t="str">
        <f>IF('1、包装标识检验'!B119="","",'1、包装标识检验'!B119)</f>
        <v/>
      </c>
      <c r="C119" s="78" t="str">
        <f>IF('1、包装标识检验'!C119="","",'1、包装标识检验'!C119)</f>
        <v/>
      </c>
      <c r="D119" s="78" t="str">
        <f>IF('1、包装标识检验'!D119="","",'1、包装标识检验'!D119)</f>
        <v/>
      </c>
      <c r="E119" s="78" t="str">
        <f>IF('1、包装标识检验'!E119="","",'1、包装标识检验'!E119)</f>
        <v/>
      </c>
      <c r="F119" s="79" t="str">
        <f>IF('1、包装标识检验'!F119="","",'1、包装标识检验'!F119)</f>
        <v/>
      </c>
      <c r="G119" s="78" t="str">
        <f>IF('1、包装标识检验'!G119="","",'1、包装标识检验'!G119)</f>
        <v/>
      </c>
      <c r="H119" s="78" t="str">
        <f>IF('1、包装标识检验'!H119="","",'1、包装标识检验'!H119)</f>
        <v/>
      </c>
      <c r="I119" s="88" t="str">
        <f>IF('1、包装标识检验'!I119="","",'1、包装标识检验'!I119)</f>
        <v/>
      </c>
      <c r="J119" s="198"/>
      <c r="K119" s="146"/>
      <c r="L119" s="100"/>
      <c r="M119" s="146"/>
      <c r="N119" s="146"/>
      <c r="O119" s="100"/>
      <c r="P119" s="146"/>
      <c r="Q119" s="146"/>
      <c r="R119" s="100"/>
      <c r="S119" s="146"/>
      <c r="T119" s="146"/>
      <c r="U119" s="100"/>
      <c r="V119" s="146"/>
      <c r="W119" s="146"/>
      <c r="X119" s="100"/>
      <c r="Y119" s="146"/>
      <c r="Z119" s="146"/>
      <c r="AA119" s="100"/>
      <c r="AB119" s="146"/>
      <c r="AC119" s="146"/>
      <c r="AD119" s="146"/>
      <c r="AE119" s="146"/>
      <c r="AF119" s="146"/>
      <c r="AG119" s="202"/>
      <c r="AH119" s="146"/>
      <c r="AI119" s="146"/>
      <c r="AJ119" s="146"/>
      <c r="AK119" s="107"/>
    </row>
    <row r="120" spans="2:37">
      <c r="B120" s="77" t="str">
        <f>IF('1、包装标识检验'!B120="","",'1、包装标识检验'!B120)</f>
        <v/>
      </c>
      <c r="C120" s="78" t="str">
        <f>IF('1、包装标识检验'!C120="","",'1、包装标识检验'!C120)</f>
        <v/>
      </c>
      <c r="D120" s="78" t="str">
        <f>IF('1、包装标识检验'!D120="","",'1、包装标识检验'!D120)</f>
        <v/>
      </c>
      <c r="E120" s="78" t="str">
        <f>IF('1、包装标识检验'!E120="","",'1、包装标识检验'!E120)</f>
        <v/>
      </c>
      <c r="F120" s="79" t="str">
        <f>IF('1、包装标识检验'!F120="","",'1、包装标识检验'!F120)</f>
        <v/>
      </c>
      <c r="G120" s="78" t="str">
        <f>IF('1、包装标识检验'!G120="","",'1、包装标识检验'!G120)</f>
        <v/>
      </c>
      <c r="H120" s="78" t="str">
        <f>IF('1、包装标识检验'!H120="","",'1、包装标识检验'!H120)</f>
        <v/>
      </c>
      <c r="I120" s="88" t="str">
        <f>IF('1、包装标识检验'!I120="","",'1、包装标识检验'!I120)</f>
        <v/>
      </c>
      <c r="J120" s="198"/>
      <c r="K120" s="146"/>
      <c r="L120" s="100"/>
      <c r="M120" s="146"/>
      <c r="N120" s="146"/>
      <c r="O120" s="100"/>
      <c r="P120" s="146"/>
      <c r="Q120" s="146"/>
      <c r="R120" s="100"/>
      <c r="S120" s="146"/>
      <c r="T120" s="146"/>
      <c r="U120" s="100"/>
      <c r="V120" s="146"/>
      <c r="W120" s="146"/>
      <c r="X120" s="100"/>
      <c r="Y120" s="146"/>
      <c r="Z120" s="146"/>
      <c r="AA120" s="100"/>
      <c r="AB120" s="146"/>
      <c r="AC120" s="146"/>
      <c r="AD120" s="146"/>
      <c r="AE120" s="146"/>
      <c r="AF120" s="146"/>
      <c r="AG120" s="202"/>
      <c r="AH120" s="146"/>
      <c r="AI120" s="146"/>
      <c r="AJ120" s="146"/>
      <c r="AK120" s="107"/>
    </row>
    <row r="121" spans="2:37">
      <c r="B121" s="77" t="str">
        <f>IF('1、包装标识检验'!B121="","",'1、包装标识检验'!B121)</f>
        <v/>
      </c>
      <c r="C121" s="78" t="str">
        <f>IF('1、包装标识检验'!C121="","",'1、包装标识检验'!C121)</f>
        <v/>
      </c>
      <c r="D121" s="78" t="str">
        <f>IF('1、包装标识检验'!D121="","",'1、包装标识检验'!D121)</f>
        <v/>
      </c>
      <c r="E121" s="78" t="str">
        <f>IF('1、包装标识检验'!E121="","",'1、包装标识检验'!E121)</f>
        <v/>
      </c>
      <c r="F121" s="79" t="str">
        <f>IF('1、包装标识检验'!F121="","",'1、包装标识检验'!F121)</f>
        <v/>
      </c>
      <c r="G121" s="78" t="str">
        <f>IF('1、包装标识检验'!G121="","",'1、包装标识检验'!G121)</f>
        <v/>
      </c>
      <c r="H121" s="78" t="str">
        <f>IF('1、包装标识检验'!H121="","",'1、包装标识检验'!H121)</f>
        <v/>
      </c>
      <c r="I121" s="88" t="str">
        <f>IF('1、包装标识检验'!I121="","",'1、包装标识检验'!I121)</f>
        <v/>
      </c>
      <c r="J121" s="198"/>
      <c r="K121" s="146"/>
      <c r="L121" s="100"/>
      <c r="M121" s="146"/>
      <c r="N121" s="146"/>
      <c r="O121" s="100"/>
      <c r="P121" s="146"/>
      <c r="Q121" s="146"/>
      <c r="R121" s="100"/>
      <c r="S121" s="146"/>
      <c r="T121" s="146"/>
      <c r="U121" s="100"/>
      <c r="V121" s="146"/>
      <c r="W121" s="146"/>
      <c r="X121" s="100"/>
      <c r="Y121" s="146"/>
      <c r="Z121" s="146"/>
      <c r="AA121" s="100"/>
      <c r="AB121" s="146"/>
      <c r="AC121" s="146"/>
      <c r="AD121" s="146"/>
      <c r="AE121" s="146"/>
      <c r="AF121" s="146"/>
      <c r="AG121" s="202"/>
      <c r="AH121" s="146"/>
      <c r="AI121" s="146"/>
      <c r="AJ121" s="146"/>
      <c r="AK121" s="107"/>
    </row>
    <row r="122" spans="2:37">
      <c r="B122" s="77" t="str">
        <f>IF('1、包装标识检验'!B122="","",'1、包装标识检验'!B122)</f>
        <v/>
      </c>
      <c r="C122" s="78" t="str">
        <f>IF('1、包装标识检验'!C122="","",'1、包装标识检验'!C122)</f>
        <v/>
      </c>
      <c r="D122" s="78" t="str">
        <f>IF('1、包装标识检验'!D122="","",'1、包装标识检验'!D122)</f>
        <v/>
      </c>
      <c r="E122" s="78" t="str">
        <f>IF('1、包装标识检验'!E122="","",'1、包装标识检验'!E122)</f>
        <v/>
      </c>
      <c r="F122" s="79" t="str">
        <f>IF('1、包装标识检验'!F122="","",'1、包装标识检验'!F122)</f>
        <v/>
      </c>
      <c r="G122" s="78" t="str">
        <f>IF('1、包装标识检验'!G122="","",'1、包装标识检验'!G122)</f>
        <v/>
      </c>
      <c r="H122" s="78" t="str">
        <f>IF('1、包装标识检验'!H122="","",'1、包装标识检验'!H122)</f>
        <v/>
      </c>
      <c r="I122" s="88" t="str">
        <f>IF('1、包装标识检验'!I122="","",'1、包装标识检验'!I122)</f>
        <v/>
      </c>
      <c r="J122" s="198"/>
      <c r="K122" s="146"/>
      <c r="L122" s="100"/>
      <c r="M122" s="146"/>
      <c r="N122" s="146"/>
      <c r="O122" s="100"/>
      <c r="P122" s="146"/>
      <c r="Q122" s="146"/>
      <c r="R122" s="100"/>
      <c r="S122" s="146"/>
      <c r="T122" s="146"/>
      <c r="U122" s="100"/>
      <c r="V122" s="146"/>
      <c r="W122" s="146"/>
      <c r="X122" s="100"/>
      <c r="Y122" s="146"/>
      <c r="Z122" s="146"/>
      <c r="AA122" s="100"/>
      <c r="AB122" s="146"/>
      <c r="AC122" s="146"/>
      <c r="AD122" s="146"/>
      <c r="AE122" s="146"/>
      <c r="AF122" s="146"/>
      <c r="AG122" s="202"/>
      <c r="AH122" s="146"/>
      <c r="AI122" s="146"/>
      <c r="AJ122" s="146"/>
      <c r="AK122" s="107"/>
    </row>
    <row r="123" spans="2:37">
      <c r="B123" s="77" t="str">
        <f>IF('1、包装标识检验'!B123="","",'1、包装标识检验'!B123)</f>
        <v/>
      </c>
      <c r="C123" s="78" t="str">
        <f>IF('1、包装标识检验'!C123="","",'1、包装标识检验'!C123)</f>
        <v/>
      </c>
      <c r="D123" s="78" t="str">
        <f>IF('1、包装标识检验'!D123="","",'1、包装标识检验'!D123)</f>
        <v/>
      </c>
      <c r="E123" s="78" t="str">
        <f>IF('1、包装标识检验'!E123="","",'1、包装标识检验'!E123)</f>
        <v/>
      </c>
      <c r="F123" s="79" t="str">
        <f>IF('1、包装标识检验'!F123="","",'1、包装标识检验'!F123)</f>
        <v/>
      </c>
      <c r="G123" s="78" t="str">
        <f>IF('1、包装标识检验'!G123="","",'1、包装标识检验'!G123)</f>
        <v/>
      </c>
      <c r="H123" s="78" t="str">
        <f>IF('1、包装标识检验'!H123="","",'1、包装标识检验'!H123)</f>
        <v/>
      </c>
      <c r="I123" s="88" t="str">
        <f>IF('1、包装标识检验'!I123="","",'1、包装标识检验'!I123)</f>
        <v/>
      </c>
      <c r="J123" s="198"/>
      <c r="K123" s="146"/>
      <c r="L123" s="100"/>
      <c r="M123" s="146"/>
      <c r="N123" s="146"/>
      <c r="O123" s="100"/>
      <c r="P123" s="146"/>
      <c r="Q123" s="146"/>
      <c r="R123" s="100"/>
      <c r="S123" s="146"/>
      <c r="T123" s="146"/>
      <c r="U123" s="100"/>
      <c r="V123" s="146"/>
      <c r="W123" s="146"/>
      <c r="X123" s="100"/>
      <c r="Y123" s="146"/>
      <c r="Z123" s="146"/>
      <c r="AA123" s="100"/>
      <c r="AB123" s="146"/>
      <c r="AC123" s="146"/>
      <c r="AD123" s="146"/>
      <c r="AE123" s="146"/>
      <c r="AF123" s="146"/>
      <c r="AG123" s="202"/>
      <c r="AH123" s="146"/>
      <c r="AI123" s="146"/>
      <c r="AJ123" s="146"/>
      <c r="AK123" s="107"/>
    </row>
    <row r="124" spans="2:37">
      <c r="B124" s="77" t="str">
        <f>IF('1、包装标识检验'!B124="","",'1、包装标识检验'!B124)</f>
        <v/>
      </c>
      <c r="C124" s="78" t="str">
        <f>IF('1、包装标识检验'!C124="","",'1、包装标识检验'!C124)</f>
        <v/>
      </c>
      <c r="D124" s="78" t="str">
        <f>IF('1、包装标识检验'!D124="","",'1、包装标识检验'!D124)</f>
        <v/>
      </c>
      <c r="E124" s="78" t="str">
        <f>IF('1、包装标识检验'!E124="","",'1、包装标识检验'!E124)</f>
        <v/>
      </c>
      <c r="F124" s="79" t="str">
        <f>IF('1、包装标识检验'!F124="","",'1、包装标识检验'!F124)</f>
        <v/>
      </c>
      <c r="G124" s="78" t="str">
        <f>IF('1、包装标识检验'!G124="","",'1、包装标识检验'!G124)</f>
        <v/>
      </c>
      <c r="H124" s="78" t="str">
        <f>IF('1、包装标识检验'!H124="","",'1、包装标识检验'!H124)</f>
        <v/>
      </c>
      <c r="I124" s="88" t="str">
        <f>IF('1、包装标识检验'!I124="","",'1、包装标识检验'!I124)</f>
        <v/>
      </c>
      <c r="J124" s="198"/>
      <c r="K124" s="146"/>
      <c r="L124" s="100"/>
      <c r="M124" s="146"/>
      <c r="N124" s="146"/>
      <c r="O124" s="100"/>
      <c r="P124" s="146"/>
      <c r="Q124" s="146"/>
      <c r="R124" s="100"/>
      <c r="S124" s="146"/>
      <c r="T124" s="146"/>
      <c r="U124" s="100"/>
      <c r="V124" s="146"/>
      <c r="W124" s="146"/>
      <c r="X124" s="100"/>
      <c r="Y124" s="146"/>
      <c r="Z124" s="146"/>
      <c r="AA124" s="100"/>
      <c r="AB124" s="146"/>
      <c r="AC124" s="146"/>
      <c r="AD124" s="146"/>
      <c r="AE124" s="146"/>
      <c r="AF124" s="146"/>
      <c r="AG124" s="202"/>
      <c r="AH124" s="146"/>
      <c r="AI124" s="146"/>
      <c r="AJ124" s="146"/>
      <c r="AK124" s="107"/>
    </row>
    <row r="125" spans="2:37">
      <c r="B125" s="77" t="str">
        <f>IF('1、包装标识检验'!B125="","",'1、包装标识检验'!B125)</f>
        <v/>
      </c>
      <c r="C125" s="78" t="str">
        <f>IF('1、包装标识检验'!C125="","",'1、包装标识检验'!C125)</f>
        <v/>
      </c>
      <c r="D125" s="78" t="str">
        <f>IF('1、包装标识检验'!D125="","",'1、包装标识检验'!D125)</f>
        <v/>
      </c>
      <c r="E125" s="78" t="str">
        <f>IF('1、包装标识检验'!E125="","",'1、包装标识检验'!E125)</f>
        <v/>
      </c>
      <c r="F125" s="79" t="str">
        <f>IF('1、包装标识检验'!F125="","",'1、包装标识检验'!F125)</f>
        <v/>
      </c>
      <c r="G125" s="78" t="str">
        <f>IF('1、包装标识检验'!G125="","",'1、包装标识检验'!G125)</f>
        <v/>
      </c>
      <c r="H125" s="78" t="str">
        <f>IF('1、包装标识检验'!H125="","",'1、包装标识检验'!H125)</f>
        <v/>
      </c>
      <c r="I125" s="88" t="str">
        <f>IF('1、包装标识检验'!I125="","",'1、包装标识检验'!I125)</f>
        <v/>
      </c>
      <c r="J125" s="198"/>
      <c r="K125" s="146"/>
      <c r="L125" s="100"/>
      <c r="M125" s="146"/>
      <c r="N125" s="146"/>
      <c r="O125" s="100"/>
      <c r="P125" s="146"/>
      <c r="Q125" s="146"/>
      <c r="R125" s="100"/>
      <c r="S125" s="146"/>
      <c r="T125" s="146"/>
      <c r="U125" s="100"/>
      <c r="V125" s="146"/>
      <c r="W125" s="146"/>
      <c r="X125" s="100"/>
      <c r="Y125" s="146"/>
      <c r="Z125" s="146"/>
      <c r="AA125" s="100"/>
      <c r="AB125" s="146"/>
      <c r="AC125" s="146"/>
      <c r="AD125" s="146"/>
      <c r="AE125" s="146"/>
      <c r="AF125" s="146"/>
      <c r="AG125" s="202"/>
      <c r="AH125" s="146"/>
      <c r="AI125" s="146"/>
      <c r="AJ125" s="146"/>
      <c r="AK125" s="107"/>
    </row>
    <row r="126" spans="2:37">
      <c r="B126" s="77" t="str">
        <f>IF('1、包装标识检验'!B126="","",'1、包装标识检验'!B126)</f>
        <v/>
      </c>
      <c r="C126" s="78" t="str">
        <f>IF('1、包装标识检验'!C126="","",'1、包装标识检验'!C126)</f>
        <v/>
      </c>
      <c r="D126" s="78" t="str">
        <f>IF('1、包装标识检验'!D126="","",'1、包装标识检验'!D126)</f>
        <v/>
      </c>
      <c r="E126" s="78" t="str">
        <f>IF('1、包装标识检验'!E126="","",'1、包装标识检验'!E126)</f>
        <v/>
      </c>
      <c r="F126" s="79" t="str">
        <f>IF('1、包装标识检验'!F126="","",'1、包装标识检验'!F126)</f>
        <v/>
      </c>
      <c r="G126" s="78" t="str">
        <f>IF('1、包装标识检验'!G126="","",'1、包装标识检验'!G126)</f>
        <v/>
      </c>
      <c r="H126" s="78" t="str">
        <f>IF('1、包装标识检验'!H126="","",'1、包装标识检验'!H126)</f>
        <v/>
      </c>
      <c r="I126" s="88" t="str">
        <f>IF('1、包装标识检验'!I126="","",'1、包装标识检验'!I126)</f>
        <v/>
      </c>
      <c r="J126" s="198"/>
      <c r="K126" s="146"/>
      <c r="L126" s="100"/>
      <c r="M126" s="146"/>
      <c r="N126" s="146"/>
      <c r="O126" s="100"/>
      <c r="P126" s="146"/>
      <c r="Q126" s="146"/>
      <c r="R126" s="100"/>
      <c r="S126" s="146"/>
      <c r="T126" s="146"/>
      <c r="U126" s="100"/>
      <c r="V126" s="146"/>
      <c r="W126" s="146"/>
      <c r="X126" s="100"/>
      <c r="Y126" s="146"/>
      <c r="Z126" s="146"/>
      <c r="AA126" s="100"/>
      <c r="AB126" s="146"/>
      <c r="AC126" s="146"/>
      <c r="AD126" s="146"/>
      <c r="AE126" s="146"/>
      <c r="AF126" s="146"/>
      <c r="AG126" s="202"/>
      <c r="AH126" s="146"/>
      <c r="AI126" s="146"/>
      <c r="AJ126" s="146"/>
      <c r="AK126" s="107"/>
    </row>
    <row r="127" spans="2:37">
      <c r="B127" s="77" t="str">
        <f>IF('1、包装标识检验'!B127="","",'1、包装标识检验'!B127)</f>
        <v/>
      </c>
      <c r="C127" s="78" t="str">
        <f>IF('1、包装标识检验'!C127="","",'1、包装标识检验'!C127)</f>
        <v/>
      </c>
      <c r="D127" s="78" t="str">
        <f>IF('1、包装标识检验'!D127="","",'1、包装标识检验'!D127)</f>
        <v/>
      </c>
      <c r="E127" s="78" t="str">
        <f>IF('1、包装标识检验'!E127="","",'1、包装标识检验'!E127)</f>
        <v/>
      </c>
      <c r="F127" s="79" t="str">
        <f>IF('1、包装标识检验'!F127="","",'1、包装标识检验'!F127)</f>
        <v/>
      </c>
      <c r="G127" s="78" t="str">
        <f>IF('1、包装标识检验'!G127="","",'1、包装标识检验'!G127)</f>
        <v/>
      </c>
      <c r="H127" s="78" t="str">
        <f>IF('1、包装标识检验'!H127="","",'1、包装标识检验'!H127)</f>
        <v/>
      </c>
      <c r="I127" s="88" t="str">
        <f>IF('1、包装标识检验'!I127="","",'1、包装标识检验'!I127)</f>
        <v/>
      </c>
      <c r="J127" s="198"/>
      <c r="K127" s="146"/>
      <c r="L127" s="100"/>
      <c r="M127" s="146"/>
      <c r="N127" s="146"/>
      <c r="O127" s="100"/>
      <c r="P127" s="146"/>
      <c r="Q127" s="146"/>
      <c r="R127" s="100"/>
      <c r="S127" s="146"/>
      <c r="T127" s="146"/>
      <c r="U127" s="100"/>
      <c r="V127" s="146"/>
      <c r="W127" s="146"/>
      <c r="X127" s="100"/>
      <c r="Y127" s="146"/>
      <c r="Z127" s="146"/>
      <c r="AA127" s="100"/>
      <c r="AB127" s="146"/>
      <c r="AC127" s="146"/>
      <c r="AD127" s="146"/>
      <c r="AE127" s="146"/>
      <c r="AF127" s="146"/>
      <c r="AG127" s="202"/>
      <c r="AH127" s="146"/>
      <c r="AI127" s="146"/>
      <c r="AJ127" s="146"/>
      <c r="AK127" s="107"/>
    </row>
    <row r="128" spans="2:37">
      <c r="B128" s="77" t="str">
        <f>IF('1、包装标识检验'!B128="","",'1、包装标识检验'!B128)</f>
        <v/>
      </c>
      <c r="C128" s="78" t="str">
        <f>IF('1、包装标识检验'!C128="","",'1、包装标识检验'!C128)</f>
        <v/>
      </c>
      <c r="D128" s="78" t="str">
        <f>IF('1、包装标识检验'!D128="","",'1、包装标识检验'!D128)</f>
        <v/>
      </c>
      <c r="E128" s="78" t="str">
        <f>IF('1、包装标识检验'!E128="","",'1、包装标识检验'!E128)</f>
        <v/>
      </c>
      <c r="F128" s="79" t="str">
        <f>IF('1、包装标识检验'!F128="","",'1、包装标识检验'!F128)</f>
        <v/>
      </c>
      <c r="G128" s="78" t="str">
        <f>IF('1、包装标识检验'!G128="","",'1、包装标识检验'!G128)</f>
        <v/>
      </c>
      <c r="H128" s="78" t="str">
        <f>IF('1、包装标识检验'!H128="","",'1、包装标识检验'!H128)</f>
        <v/>
      </c>
      <c r="I128" s="88" t="str">
        <f>IF('1、包装标识检验'!I128="","",'1、包装标识检验'!I128)</f>
        <v/>
      </c>
      <c r="J128" s="198"/>
      <c r="K128" s="146"/>
      <c r="L128" s="100"/>
      <c r="M128" s="146"/>
      <c r="N128" s="146"/>
      <c r="O128" s="100"/>
      <c r="P128" s="146"/>
      <c r="Q128" s="146"/>
      <c r="R128" s="100"/>
      <c r="S128" s="146"/>
      <c r="T128" s="146"/>
      <c r="U128" s="100"/>
      <c r="V128" s="146"/>
      <c r="W128" s="146"/>
      <c r="X128" s="100"/>
      <c r="Y128" s="146"/>
      <c r="Z128" s="146"/>
      <c r="AA128" s="100"/>
      <c r="AB128" s="146"/>
      <c r="AC128" s="146"/>
      <c r="AD128" s="146"/>
      <c r="AE128" s="146"/>
      <c r="AF128" s="146"/>
      <c r="AG128" s="202"/>
      <c r="AH128" s="146"/>
      <c r="AI128" s="146"/>
      <c r="AJ128" s="146"/>
      <c r="AK128" s="107"/>
    </row>
    <row r="129" spans="2:37">
      <c r="B129" s="77" t="str">
        <f>IF('1、包装标识检验'!B129="","",'1、包装标识检验'!B129)</f>
        <v/>
      </c>
      <c r="C129" s="78" t="str">
        <f>IF('1、包装标识检验'!C129="","",'1、包装标识检验'!C129)</f>
        <v/>
      </c>
      <c r="D129" s="78" t="str">
        <f>IF('1、包装标识检验'!D129="","",'1、包装标识检验'!D129)</f>
        <v/>
      </c>
      <c r="E129" s="78" t="str">
        <f>IF('1、包装标识检验'!E129="","",'1、包装标识检验'!E129)</f>
        <v/>
      </c>
      <c r="F129" s="79" t="str">
        <f>IF('1、包装标识检验'!F129="","",'1、包装标识检验'!F129)</f>
        <v/>
      </c>
      <c r="G129" s="78" t="str">
        <f>IF('1、包装标识检验'!G129="","",'1、包装标识检验'!G129)</f>
        <v/>
      </c>
      <c r="H129" s="78" t="str">
        <f>IF('1、包装标识检验'!H129="","",'1、包装标识检验'!H129)</f>
        <v/>
      </c>
      <c r="I129" s="88" t="str">
        <f>IF('1、包装标识检验'!I129="","",'1、包装标识检验'!I129)</f>
        <v/>
      </c>
      <c r="J129" s="198"/>
      <c r="K129" s="146"/>
      <c r="L129" s="100"/>
      <c r="M129" s="146"/>
      <c r="N129" s="146"/>
      <c r="O129" s="100"/>
      <c r="P129" s="146"/>
      <c r="Q129" s="146"/>
      <c r="R129" s="100"/>
      <c r="S129" s="146"/>
      <c r="T129" s="146"/>
      <c r="U129" s="100"/>
      <c r="V129" s="146"/>
      <c r="W129" s="146"/>
      <c r="X129" s="100"/>
      <c r="Y129" s="146"/>
      <c r="Z129" s="146"/>
      <c r="AA129" s="100"/>
      <c r="AB129" s="146"/>
      <c r="AC129" s="146"/>
      <c r="AD129" s="146"/>
      <c r="AE129" s="146"/>
      <c r="AF129" s="146"/>
      <c r="AG129" s="202"/>
      <c r="AH129" s="146"/>
      <c r="AI129" s="146"/>
      <c r="AJ129" s="146"/>
      <c r="AK129" s="107"/>
    </row>
    <row r="130" spans="2:37">
      <c r="B130" s="77" t="str">
        <f>IF('1、包装标识检验'!B130="","",'1、包装标识检验'!B130)</f>
        <v/>
      </c>
      <c r="C130" s="78" t="str">
        <f>IF('1、包装标识检验'!C130="","",'1、包装标识检验'!C130)</f>
        <v/>
      </c>
      <c r="D130" s="78" t="str">
        <f>IF('1、包装标识检验'!D130="","",'1、包装标识检验'!D130)</f>
        <v/>
      </c>
      <c r="E130" s="78" t="str">
        <f>IF('1、包装标识检验'!E130="","",'1、包装标识检验'!E130)</f>
        <v/>
      </c>
      <c r="F130" s="79" t="str">
        <f>IF('1、包装标识检验'!F130="","",'1、包装标识检验'!F130)</f>
        <v/>
      </c>
      <c r="G130" s="78" t="str">
        <f>IF('1、包装标识检验'!G130="","",'1、包装标识检验'!G130)</f>
        <v/>
      </c>
      <c r="H130" s="78" t="str">
        <f>IF('1、包装标识检验'!H130="","",'1、包装标识检验'!H130)</f>
        <v/>
      </c>
      <c r="I130" s="88" t="str">
        <f>IF('1、包装标识检验'!I130="","",'1、包装标识检验'!I130)</f>
        <v/>
      </c>
      <c r="J130" s="198"/>
      <c r="K130" s="146"/>
      <c r="L130" s="100"/>
      <c r="M130" s="146"/>
      <c r="N130" s="146"/>
      <c r="O130" s="100"/>
      <c r="P130" s="146"/>
      <c r="Q130" s="146"/>
      <c r="R130" s="100"/>
      <c r="S130" s="146"/>
      <c r="T130" s="146"/>
      <c r="U130" s="100"/>
      <c r="V130" s="146"/>
      <c r="W130" s="146"/>
      <c r="X130" s="100"/>
      <c r="Y130" s="146"/>
      <c r="Z130" s="146"/>
      <c r="AA130" s="100"/>
      <c r="AB130" s="146"/>
      <c r="AC130" s="146"/>
      <c r="AD130" s="146"/>
      <c r="AE130" s="146"/>
      <c r="AF130" s="146"/>
      <c r="AG130" s="202"/>
      <c r="AH130" s="146"/>
      <c r="AI130" s="146"/>
      <c r="AJ130" s="146"/>
      <c r="AK130" s="107"/>
    </row>
    <row r="131" spans="2:37">
      <c r="B131" s="77" t="str">
        <f>IF('1、包装标识检验'!B131="","",'1、包装标识检验'!B131)</f>
        <v/>
      </c>
      <c r="C131" s="78" t="str">
        <f>IF('1、包装标识检验'!C131="","",'1、包装标识检验'!C131)</f>
        <v/>
      </c>
      <c r="D131" s="78" t="str">
        <f>IF('1、包装标识检验'!D131="","",'1、包装标识检验'!D131)</f>
        <v/>
      </c>
      <c r="E131" s="78" t="str">
        <f>IF('1、包装标识检验'!E131="","",'1、包装标识检验'!E131)</f>
        <v/>
      </c>
      <c r="F131" s="79" t="str">
        <f>IF('1、包装标识检验'!F131="","",'1、包装标识检验'!F131)</f>
        <v/>
      </c>
      <c r="G131" s="78" t="str">
        <f>IF('1、包装标识检验'!G131="","",'1、包装标识检验'!G131)</f>
        <v/>
      </c>
      <c r="H131" s="78" t="str">
        <f>IF('1、包装标识检验'!H131="","",'1、包装标识检验'!H131)</f>
        <v/>
      </c>
      <c r="I131" s="88" t="str">
        <f>IF('1、包装标识检验'!I131="","",'1、包装标识检验'!I131)</f>
        <v/>
      </c>
      <c r="J131" s="198"/>
      <c r="K131" s="146"/>
      <c r="L131" s="100"/>
      <c r="M131" s="146"/>
      <c r="N131" s="146"/>
      <c r="O131" s="100"/>
      <c r="P131" s="146"/>
      <c r="Q131" s="146"/>
      <c r="R131" s="100"/>
      <c r="S131" s="146"/>
      <c r="T131" s="146"/>
      <c r="U131" s="100"/>
      <c r="V131" s="146"/>
      <c r="W131" s="146"/>
      <c r="X131" s="100"/>
      <c r="Y131" s="146"/>
      <c r="Z131" s="146"/>
      <c r="AA131" s="100"/>
      <c r="AB131" s="146"/>
      <c r="AC131" s="146"/>
      <c r="AD131" s="146"/>
      <c r="AE131" s="146"/>
      <c r="AF131" s="146"/>
      <c r="AG131" s="202"/>
      <c r="AH131" s="146"/>
      <c r="AI131" s="146"/>
      <c r="AJ131" s="146"/>
      <c r="AK131" s="107"/>
    </row>
    <row r="132" spans="2:37">
      <c r="B132" s="77" t="str">
        <f>IF('1、包装标识检验'!B132="","",'1、包装标识检验'!B132)</f>
        <v/>
      </c>
      <c r="C132" s="78" t="str">
        <f>IF('1、包装标识检验'!C132="","",'1、包装标识检验'!C132)</f>
        <v/>
      </c>
      <c r="D132" s="78" t="str">
        <f>IF('1、包装标识检验'!D132="","",'1、包装标识检验'!D132)</f>
        <v/>
      </c>
      <c r="E132" s="78" t="str">
        <f>IF('1、包装标识检验'!E132="","",'1、包装标识检验'!E132)</f>
        <v/>
      </c>
      <c r="F132" s="79" t="str">
        <f>IF('1、包装标识检验'!F132="","",'1、包装标识检验'!F132)</f>
        <v/>
      </c>
      <c r="G132" s="78" t="str">
        <f>IF('1、包装标识检验'!G132="","",'1、包装标识检验'!G132)</f>
        <v/>
      </c>
      <c r="H132" s="78" t="str">
        <f>IF('1、包装标识检验'!H132="","",'1、包装标识检验'!H132)</f>
        <v/>
      </c>
      <c r="I132" s="88" t="str">
        <f>IF('1、包装标识检验'!I132="","",'1、包装标识检验'!I132)</f>
        <v/>
      </c>
      <c r="J132" s="198"/>
      <c r="K132" s="146"/>
      <c r="L132" s="100"/>
      <c r="M132" s="146"/>
      <c r="N132" s="146"/>
      <c r="O132" s="100"/>
      <c r="P132" s="146"/>
      <c r="Q132" s="146"/>
      <c r="R132" s="100"/>
      <c r="S132" s="146"/>
      <c r="T132" s="146"/>
      <c r="U132" s="100"/>
      <c r="V132" s="146"/>
      <c r="W132" s="146"/>
      <c r="X132" s="100"/>
      <c r="Y132" s="146"/>
      <c r="Z132" s="146"/>
      <c r="AA132" s="100"/>
      <c r="AB132" s="146"/>
      <c r="AC132" s="146"/>
      <c r="AD132" s="146"/>
      <c r="AE132" s="146"/>
      <c r="AF132" s="146"/>
      <c r="AG132" s="202"/>
      <c r="AH132" s="146"/>
      <c r="AI132" s="146"/>
      <c r="AJ132" s="146"/>
      <c r="AK132" s="107"/>
    </row>
    <row r="133" spans="2:37">
      <c r="B133" s="77" t="str">
        <f>IF('1、包装标识检验'!B133="","",'1、包装标识检验'!B133)</f>
        <v/>
      </c>
      <c r="C133" s="78" t="str">
        <f>IF('1、包装标识检验'!C133="","",'1、包装标识检验'!C133)</f>
        <v/>
      </c>
      <c r="D133" s="78" t="str">
        <f>IF('1、包装标识检验'!D133="","",'1、包装标识检验'!D133)</f>
        <v/>
      </c>
      <c r="E133" s="78" t="str">
        <f>IF('1、包装标识检验'!E133="","",'1、包装标识检验'!E133)</f>
        <v/>
      </c>
      <c r="F133" s="79" t="str">
        <f>IF('1、包装标识检验'!F133="","",'1、包装标识检验'!F133)</f>
        <v/>
      </c>
      <c r="G133" s="78" t="str">
        <f>IF('1、包装标识检验'!G133="","",'1、包装标识检验'!G133)</f>
        <v/>
      </c>
      <c r="H133" s="78" t="str">
        <f>IF('1、包装标识检验'!H133="","",'1、包装标识检验'!H133)</f>
        <v/>
      </c>
      <c r="I133" s="88" t="str">
        <f>IF('1、包装标识检验'!I133="","",'1、包装标识检验'!I133)</f>
        <v/>
      </c>
      <c r="J133" s="198"/>
      <c r="K133" s="146"/>
      <c r="L133" s="100"/>
      <c r="M133" s="146"/>
      <c r="N133" s="146"/>
      <c r="O133" s="100"/>
      <c r="P133" s="146"/>
      <c r="Q133" s="146"/>
      <c r="R133" s="100"/>
      <c r="S133" s="146"/>
      <c r="T133" s="146"/>
      <c r="U133" s="100"/>
      <c r="V133" s="146"/>
      <c r="W133" s="146"/>
      <c r="X133" s="100"/>
      <c r="Y133" s="146"/>
      <c r="Z133" s="146"/>
      <c r="AA133" s="100"/>
      <c r="AB133" s="146"/>
      <c r="AC133" s="146"/>
      <c r="AD133" s="146"/>
      <c r="AE133" s="146"/>
      <c r="AF133" s="146"/>
      <c r="AG133" s="202"/>
      <c r="AH133" s="146"/>
      <c r="AI133" s="146"/>
      <c r="AJ133" s="146"/>
      <c r="AK133" s="107"/>
    </row>
    <row r="134" spans="2:37">
      <c r="B134" s="77" t="str">
        <f>IF('1、包装标识检验'!B134="","",'1、包装标识检验'!B134)</f>
        <v/>
      </c>
      <c r="C134" s="78" t="str">
        <f>IF('1、包装标识检验'!C134="","",'1、包装标识检验'!C134)</f>
        <v/>
      </c>
      <c r="D134" s="78" t="str">
        <f>IF('1、包装标识检验'!D134="","",'1、包装标识检验'!D134)</f>
        <v/>
      </c>
      <c r="E134" s="78" t="str">
        <f>IF('1、包装标识检验'!E134="","",'1、包装标识检验'!E134)</f>
        <v/>
      </c>
      <c r="F134" s="79" t="str">
        <f>IF('1、包装标识检验'!F134="","",'1、包装标识检验'!F134)</f>
        <v/>
      </c>
      <c r="G134" s="78" t="str">
        <f>IF('1、包装标识检验'!G134="","",'1、包装标识检验'!G134)</f>
        <v/>
      </c>
      <c r="H134" s="78" t="str">
        <f>IF('1、包装标识检验'!H134="","",'1、包装标识检验'!H134)</f>
        <v/>
      </c>
      <c r="I134" s="88" t="str">
        <f>IF('1、包装标识检验'!I134="","",'1、包装标识检验'!I134)</f>
        <v/>
      </c>
      <c r="J134" s="198"/>
      <c r="K134" s="146"/>
      <c r="L134" s="100"/>
      <c r="M134" s="146"/>
      <c r="N134" s="146"/>
      <c r="O134" s="100"/>
      <c r="P134" s="146"/>
      <c r="Q134" s="146"/>
      <c r="R134" s="100"/>
      <c r="S134" s="146"/>
      <c r="T134" s="146"/>
      <c r="U134" s="100"/>
      <c r="V134" s="146"/>
      <c r="W134" s="146"/>
      <c r="X134" s="100"/>
      <c r="Y134" s="146"/>
      <c r="Z134" s="146"/>
      <c r="AA134" s="100"/>
      <c r="AB134" s="146"/>
      <c r="AC134" s="146"/>
      <c r="AD134" s="146"/>
      <c r="AE134" s="146"/>
      <c r="AF134" s="146"/>
      <c r="AG134" s="202"/>
      <c r="AH134" s="146"/>
      <c r="AI134" s="146"/>
      <c r="AJ134" s="146"/>
      <c r="AK134" s="107"/>
    </row>
    <row r="135" spans="2:38">
      <c r="B135" s="77" t="str">
        <f>IF('1、包装标识检验'!B135="","",'1、包装标识检验'!B135)</f>
        <v/>
      </c>
      <c r="C135" s="78" t="str">
        <f>IF('1、包装标识检验'!C135="","",'1、包装标识检验'!C135)</f>
        <v/>
      </c>
      <c r="D135" s="78" t="str">
        <f>IF('1、包装标识检验'!D135="","",'1、包装标识检验'!D135)</f>
        <v/>
      </c>
      <c r="E135" s="78" t="str">
        <f>IF('1、包装标识检验'!E135="","",'1、包装标识检验'!E135)</f>
        <v/>
      </c>
      <c r="F135" s="79" t="str">
        <f>IF('1、包装标识检验'!F135="","",'1、包装标识检验'!F135)</f>
        <v/>
      </c>
      <c r="G135" s="78" t="str">
        <f>IF('1、包装标识检验'!G135="","",'1、包装标识检验'!G135)</f>
        <v/>
      </c>
      <c r="H135" s="78" t="str">
        <f>IF('1、包装标识检验'!H135="","",'1、包装标识检验'!H135)</f>
        <v/>
      </c>
      <c r="I135" s="88" t="str">
        <f>IF('1、包装标识检验'!I135="","",'1、包装标识检验'!I135)</f>
        <v/>
      </c>
      <c r="J135" s="198"/>
      <c r="K135" s="146"/>
      <c r="L135" s="100"/>
      <c r="M135" s="146"/>
      <c r="N135" s="146"/>
      <c r="O135" s="100"/>
      <c r="P135" s="146"/>
      <c r="Q135" s="146"/>
      <c r="R135" s="100"/>
      <c r="S135" s="146"/>
      <c r="T135" s="146"/>
      <c r="U135" s="100"/>
      <c r="V135" s="146"/>
      <c r="W135" s="146"/>
      <c r="X135" s="100"/>
      <c r="Y135" s="146"/>
      <c r="Z135" s="146"/>
      <c r="AA135" s="100"/>
      <c r="AB135" s="146"/>
      <c r="AC135" s="146"/>
      <c r="AD135" s="146"/>
      <c r="AE135" s="146"/>
      <c r="AF135" s="146"/>
      <c r="AG135" s="202"/>
      <c r="AH135" s="146"/>
      <c r="AI135" s="146"/>
      <c r="AJ135" s="146"/>
      <c r="AK135" s="107"/>
      <c r="AL135" s="160">
        <f>IF(ISNUMBER(FIND("细支",C135))+ISNUMBER(FIND("四、五类",D135)),1,0)</f>
        <v>0</v>
      </c>
    </row>
    <row r="136" ht="12.75" spans="2:38">
      <c r="B136" s="114" t="str">
        <f>IF('1、包装标识检验'!B136="","",'1、包装标识检验'!B136)</f>
        <v/>
      </c>
      <c r="C136" s="115" t="str">
        <f>IF('1、包装标识检验'!C136="","",'1、包装标识检验'!C136)</f>
        <v/>
      </c>
      <c r="D136" s="115" t="str">
        <f>IF('1、包装标识检验'!D136="","",'1、包装标识检验'!D136)</f>
        <v/>
      </c>
      <c r="E136" s="115" t="str">
        <f>IF('1、包装标识检验'!E136="","",'1、包装标识检验'!E136)</f>
        <v/>
      </c>
      <c r="F136" s="116" t="str">
        <f>IF('1、包装标识检验'!F136="","",'1、包装标识检验'!F136)</f>
        <v/>
      </c>
      <c r="G136" s="115" t="str">
        <f>IF('1、包装标识检验'!G136="","",'1、包装标识检验'!G136)</f>
        <v/>
      </c>
      <c r="H136" s="115" t="str">
        <f>IF('1、包装标识检验'!H136="","",'1、包装标识检验'!H136)</f>
        <v/>
      </c>
      <c r="I136" s="117" t="str">
        <f>IF('1、包装标识检验'!I136="","",'1、包装标识检验'!I136)</f>
        <v/>
      </c>
      <c r="J136" s="203"/>
      <c r="K136" s="157"/>
      <c r="L136" s="154"/>
      <c r="M136" s="157"/>
      <c r="N136" s="157"/>
      <c r="O136" s="154"/>
      <c r="P136" s="157"/>
      <c r="Q136" s="157"/>
      <c r="R136" s="154"/>
      <c r="S136" s="157"/>
      <c r="T136" s="157"/>
      <c r="U136" s="154"/>
      <c r="V136" s="157"/>
      <c r="W136" s="157"/>
      <c r="X136" s="154"/>
      <c r="Y136" s="157"/>
      <c r="Z136" s="157"/>
      <c r="AA136" s="154"/>
      <c r="AB136" s="157"/>
      <c r="AC136" s="157"/>
      <c r="AD136" s="157"/>
      <c r="AE136" s="157"/>
      <c r="AF136" s="157"/>
      <c r="AG136" s="204"/>
      <c r="AH136" s="157"/>
      <c r="AI136" s="157"/>
      <c r="AJ136" s="157"/>
      <c r="AK136" s="205"/>
      <c r="AL136" s="160">
        <f>IF(ISNUMBER(FIND("细支",C136))+ISNUMBER(FIND("四、五类",D136)),1,0)</f>
        <v>0</v>
      </c>
    </row>
  </sheetData>
  <sheetProtection autoFilter="0"/>
  <autoFilter ref="A5:AL136">
    <extLst/>
  </autoFilter>
  <mergeCells count="19">
    <mergeCell ref="B3:I3"/>
    <mergeCell ref="J3:AK3"/>
    <mergeCell ref="J4:L4"/>
    <mergeCell ref="M4:O4"/>
    <mergeCell ref="P4:R4"/>
    <mergeCell ref="S4:U4"/>
    <mergeCell ref="V4:X4"/>
    <mergeCell ref="Y4:AA4"/>
    <mergeCell ref="AB4:AF4"/>
    <mergeCell ref="AH4:AI4"/>
    <mergeCell ref="B4:B5"/>
    <mergeCell ref="C4:C5"/>
    <mergeCell ref="D4:D5"/>
    <mergeCell ref="E4:E5"/>
    <mergeCell ref="F4:F5"/>
    <mergeCell ref="G4:G5"/>
    <mergeCell ref="H4:H5"/>
    <mergeCell ref="I4:I5"/>
    <mergeCell ref="B1:AK2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8"/>
  </sheetPr>
  <dimension ref="B1:BU136"/>
  <sheetViews>
    <sheetView workbookViewId="0">
      <pane xSplit="9" ySplit="5" topLeftCell="J6" activePane="bottomRight" state="frozen"/>
      <selection/>
      <selection pane="topRight"/>
      <selection pane="bottomLeft"/>
      <selection pane="bottomRight" activeCell="M6" sqref="M6:M57"/>
    </sheetView>
  </sheetViews>
  <sheetFormatPr defaultColWidth="9" defaultRowHeight="10.8"/>
  <cols>
    <col min="1" max="1" width="0.875" style="70" customWidth="1"/>
    <col min="2" max="2" width="11.75" style="70" customWidth="1"/>
    <col min="3" max="3" width="18.375" style="70" customWidth="1"/>
    <col min="4" max="4" width="9.125" style="70" customWidth="1"/>
    <col min="5" max="5" width="25.25" style="70" customWidth="1"/>
    <col min="6" max="6" width="10.375" style="70" customWidth="1"/>
    <col min="7" max="8" width="4.75" style="70" customWidth="1"/>
    <col min="9" max="9" width="10.375" style="70" customWidth="1"/>
    <col min="10" max="10" width="5.375" style="70" customWidth="1"/>
    <col min="11" max="11" width="8.5" style="70" customWidth="1"/>
    <col min="12" max="12" width="6.625" style="70" customWidth="1"/>
    <col min="13" max="13" width="5.75" style="70" customWidth="1"/>
    <col min="14" max="14" width="8.5" style="70" customWidth="1"/>
    <col min="15" max="15" width="6.625" style="70" customWidth="1"/>
    <col min="16" max="16" width="5.75" style="70" customWidth="1"/>
    <col min="17" max="17" width="8.5" style="70" customWidth="1"/>
    <col min="18" max="18" width="6.625" style="70" customWidth="1"/>
    <col min="19" max="19" width="5.75" style="70" customWidth="1"/>
    <col min="20" max="20" width="8.5" style="70" customWidth="1"/>
    <col min="21" max="21" width="6.625" style="70" customWidth="1"/>
    <col min="22" max="22" width="5.75" style="70" customWidth="1"/>
    <col min="23" max="23" width="5.625" style="70" customWidth="1"/>
    <col min="24" max="24" width="8.125" style="70" customWidth="1"/>
    <col min="25" max="25" width="7.75" style="70" customWidth="1"/>
    <col min="26" max="26" width="5.75" style="70" hidden="1" customWidth="1"/>
    <col min="27" max="27" width="8.125" style="70" hidden="1" customWidth="1"/>
    <col min="28" max="28" width="7.75" style="70" hidden="1" customWidth="1"/>
    <col min="29" max="29" width="5.75" style="70" hidden="1" customWidth="1"/>
    <col min="30" max="30" width="8.125" style="70" hidden="1" customWidth="1"/>
    <col min="31" max="32" width="7.75" style="70" hidden="1" customWidth="1"/>
    <col min="33" max="33" width="8.125" style="70" hidden="1" customWidth="1"/>
    <col min="34" max="35" width="7.75" style="70" hidden="1" customWidth="1"/>
    <col min="36" max="36" width="8.125" style="70" hidden="1" customWidth="1"/>
    <col min="37" max="38" width="7.75" style="70" hidden="1" customWidth="1"/>
    <col min="39" max="39" width="5.375" style="70" hidden="1" customWidth="1"/>
    <col min="40" max="40" width="8.625" style="70" hidden="1" customWidth="1"/>
    <col min="41" max="41" width="6.25" style="70" hidden="1" customWidth="1"/>
    <col min="42" max="42" width="5.875" style="70" hidden="1" customWidth="1"/>
    <col min="43" max="43" width="8.625" style="70" hidden="1" customWidth="1"/>
    <col min="44" max="45" width="6.25" style="70" hidden="1" customWidth="1"/>
    <col min="46" max="46" width="8.625" style="70" hidden="1" customWidth="1"/>
    <col min="47" max="48" width="6.25" style="70" hidden="1" customWidth="1"/>
    <col min="49" max="49" width="8.625" style="70" hidden="1" customWidth="1"/>
    <col min="50" max="51" width="6.25" style="70" hidden="1" customWidth="1"/>
    <col min="52" max="52" width="8.625" style="70" hidden="1" customWidth="1"/>
    <col min="53" max="54" width="6.25" style="70" hidden="1" customWidth="1"/>
    <col min="55" max="55" width="5.625" style="70" hidden="1" customWidth="1"/>
    <col min="56" max="56" width="8.25" style="70" hidden="1" customWidth="1"/>
    <col min="57" max="57" width="6.5" style="70" hidden="1" customWidth="1"/>
    <col min="58" max="58" width="5.375" style="70" hidden="1" customWidth="1"/>
    <col min="59" max="59" width="8.25" style="70" hidden="1" customWidth="1"/>
    <col min="60" max="61" width="6.5" style="70" hidden="1" customWidth="1"/>
    <col min="62" max="62" width="8.25" style="70" hidden="1" customWidth="1"/>
    <col min="63" max="64" width="6.5" style="70" hidden="1" customWidth="1"/>
    <col min="65" max="65" width="8.25" style="70" hidden="1" customWidth="1"/>
    <col min="66" max="67" width="6.5" style="70" hidden="1" customWidth="1"/>
    <col min="68" max="68" width="8.25" style="70" hidden="1" customWidth="1"/>
    <col min="69" max="70" width="6.5" style="70" hidden="1" customWidth="1"/>
    <col min="71" max="73" width="9" style="70" hidden="1" customWidth="1"/>
    <col min="74" max="97" width="9" style="70"/>
    <col min="98" max="159" width="9" style="70" hidden="1" customWidth="1"/>
    <col min="160" max="16384" width="9" style="70"/>
  </cols>
  <sheetData>
    <row r="1" ht="12" spans="2:5">
      <c r="B1" s="165"/>
      <c r="C1" s="165"/>
      <c r="D1" s="165"/>
      <c r="E1" s="166"/>
    </row>
    <row r="2" ht="40.5" customHeight="1" spans="2:12">
      <c r="B2" s="167" t="s">
        <v>38</v>
      </c>
      <c r="C2" s="167"/>
      <c r="D2" s="168"/>
      <c r="E2" s="166"/>
      <c r="L2" s="70" t="s">
        <v>39</v>
      </c>
    </row>
    <row r="3" ht="17.25" customHeight="1" spans="2:73">
      <c r="B3" s="169" t="s">
        <v>5</v>
      </c>
      <c r="C3" s="170"/>
      <c r="D3" s="170"/>
      <c r="E3" s="170"/>
      <c r="F3" s="170"/>
      <c r="G3" s="170"/>
      <c r="H3" s="170"/>
      <c r="I3" s="175"/>
      <c r="J3" s="176" t="s">
        <v>40</v>
      </c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84"/>
      <c r="Z3" s="176" t="s">
        <v>41</v>
      </c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84"/>
      <c r="AP3" s="176" t="s">
        <v>42</v>
      </c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7"/>
      <c r="BC3" s="177"/>
      <c r="BD3" s="177"/>
      <c r="BE3" s="184"/>
      <c r="BF3" s="176" t="s">
        <v>43</v>
      </c>
      <c r="BG3" s="177"/>
      <c r="BH3" s="177"/>
      <c r="BI3" s="177"/>
      <c r="BJ3" s="177"/>
      <c r="BK3" s="177"/>
      <c r="BL3" s="177"/>
      <c r="BM3" s="177"/>
      <c r="BN3" s="177"/>
      <c r="BO3" s="177"/>
      <c r="BP3" s="177"/>
      <c r="BQ3" s="177"/>
      <c r="BR3" s="177"/>
      <c r="BS3" s="177"/>
      <c r="BT3" s="177"/>
      <c r="BU3" s="184"/>
    </row>
    <row r="4" ht="21" customHeight="1" spans="2:73">
      <c r="B4" s="75" t="s">
        <v>7</v>
      </c>
      <c r="C4" s="171" t="s">
        <v>8</v>
      </c>
      <c r="D4" s="171" t="s">
        <v>9</v>
      </c>
      <c r="E4" s="171" t="s">
        <v>10</v>
      </c>
      <c r="F4" s="171" t="s">
        <v>11</v>
      </c>
      <c r="G4" s="171" t="s">
        <v>12</v>
      </c>
      <c r="H4" s="171" t="s">
        <v>13</v>
      </c>
      <c r="I4" s="178" t="s">
        <v>14</v>
      </c>
      <c r="J4" s="179" t="s">
        <v>44</v>
      </c>
      <c r="K4" s="180" t="s">
        <v>45</v>
      </c>
      <c r="L4" s="180"/>
      <c r="M4" s="180"/>
      <c r="N4" s="180" t="s">
        <v>46</v>
      </c>
      <c r="O4" s="180"/>
      <c r="P4" s="180"/>
      <c r="Q4" s="180" t="s">
        <v>47</v>
      </c>
      <c r="R4" s="180"/>
      <c r="S4" s="180"/>
      <c r="T4" s="180" t="s">
        <v>48</v>
      </c>
      <c r="U4" s="180"/>
      <c r="V4" s="180"/>
      <c r="W4" s="180" t="s">
        <v>49</v>
      </c>
      <c r="X4" s="180"/>
      <c r="Y4" s="185"/>
      <c r="Z4" s="179" t="s">
        <v>44</v>
      </c>
      <c r="AA4" s="180" t="s">
        <v>45</v>
      </c>
      <c r="AB4" s="180"/>
      <c r="AC4" s="180"/>
      <c r="AD4" s="180" t="s">
        <v>46</v>
      </c>
      <c r="AE4" s="180"/>
      <c r="AF4" s="180"/>
      <c r="AG4" s="180" t="s">
        <v>47</v>
      </c>
      <c r="AH4" s="180"/>
      <c r="AI4" s="180"/>
      <c r="AJ4" s="180" t="s">
        <v>48</v>
      </c>
      <c r="AK4" s="180"/>
      <c r="AL4" s="180"/>
      <c r="AM4" s="180" t="s">
        <v>49</v>
      </c>
      <c r="AN4" s="180"/>
      <c r="AO4" s="185"/>
      <c r="AP4" s="179" t="s">
        <v>44</v>
      </c>
      <c r="AQ4" s="180" t="s">
        <v>45</v>
      </c>
      <c r="AR4" s="180"/>
      <c r="AS4" s="180"/>
      <c r="AT4" s="180" t="s">
        <v>46</v>
      </c>
      <c r="AU4" s="180"/>
      <c r="AV4" s="180"/>
      <c r="AW4" s="180" t="s">
        <v>47</v>
      </c>
      <c r="AX4" s="180"/>
      <c r="AY4" s="180"/>
      <c r="AZ4" s="180" t="s">
        <v>48</v>
      </c>
      <c r="BA4" s="180"/>
      <c r="BB4" s="180"/>
      <c r="BC4" s="180" t="s">
        <v>49</v>
      </c>
      <c r="BD4" s="180"/>
      <c r="BE4" s="185"/>
      <c r="BF4" s="179" t="s">
        <v>44</v>
      </c>
      <c r="BG4" s="180" t="s">
        <v>45</v>
      </c>
      <c r="BH4" s="180"/>
      <c r="BI4" s="180"/>
      <c r="BJ4" s="180" t="s">
        <v>46</v>
      </c>
      <c r="BK4" s="180"/>
      <c r="BL4" s="180"/>
      <c r="BM4" s="180" t="s">
        <v>47</v>
      </c>
      <c r="BN4" s="180"/>
      <c r="BO4" s="180"/>
      <c r="BP4" s="180" t="s">
        <v>48</v>
      </c>
      <c r="BQ4" s="180"/>
      <c r="BR4" s="180"/>
      <c r="BS4" s="180" t="s">
        <v>49</v>
      </c>
      <c r="BT4" s="180"/>
      <c r="BU4" s="185"/>
    </row>
    <row r="5" spans="2:73">
      <c r="B5" s="75"/>
      <c r="C5" s="171"/>
      <c r="D5" s="171"/>
      <c r="E5" s="171"/>
      <c r="F5" s="171"/>
      <c r="G5" s="171"/>
      <c r="H5" s="171"/>
      <c r="I5" s="178"/>
      <c r="J5" s="179"/>
      <c r="K5" s="180" t="s">
        <v>50</v>
      </c>
      <c r="L5" s="180" t="s">
        <v>51</v>
      </c>
      <c r="M5" s="180" t="s">
        <v>37</v>
      </c>
      <c r="N5" s="180" t="s">
        <v>50</v>
      </c>
      <c r="O5" s="180" t="s">
        <v>51</v>
      </c>
      <c r="P5" s="180" t="s">
        <v>37</v>
      </c>
      <c r="Q5" s="180" t="s">
        <v>50</v>
      </c>
      <c r="R5" s="180" t="s">
        <v>51</v>
      </c>
      <c r="S5" s="180" t="s">
        <v>37</v>
      </c>
      <c r="T5" s="180" t="s">
        <v>50</v>
      </c>
      <c r="U5" s="180" t="s">
        <v>51</v>
      </c>
      <c r="V5" s="180" t="s">
        <v>37</v>
      </c>
      <c r="W5" s="180" t="s">
        <v>50</v>
      </c>
      <c r="X5" s="180" t="s">
        <v>51</v>
      </c>
      <c r="Y5" s="185" t="s">
        <v>37</v>
      </c>
      <c r="Z5" s="179"/>
      <c r="AA5" s="180" t="s">
        <v>50</v>
      </c>
      <c r="AB5" s="180" t="s">
        <v>51</v>
      </c>
      <c r="AC5" s="180" t="s">
        <v>37</v>
      </c>
      <c r="AD5" s="180" t="s">
        <v>50</v>
      </c>
      <c r="AE5" s="180" t="s">
        <v>51</v>
      </c>
      <c r="AF5" s="180" t="s">
        <v>37</v>
      </c>
      <c r="AG5" s="180" t="s">
        <v>50</v>
      </c>
      <c r="AH5" s="180" t="s">
        <v>51</v>
      </c>
      <c r="AI5" s="180" t="s">
        <v>37</v>
      </c>
      <c r="AJ5" s="180" t="s">
        <v>50</v>
      </c>
      <c r="AK5" s="180" t="s">
        <v>51</v>
      </c>
      <c r="AL5" s="180" t="s">
        <v>37</v>
      </c>
      <c r="AM5" s="180" t="s">
        <v>50</v>
      </c>
      <c r="AN5" s="180" t="s">
        <v>51</v>
      </c>
      <c r="AO5" s="185" t="s">
        <v>37</v>
      </c>
      <c r="AP5" s="179"/>
      <c r="AQ5" s="180" t="s">
        <v>50</v>
      </c>
      <c r="AR5" s="180" t="s">
        <v>51</v>
      </c>
      <c r="AS5" s="180" t="s">
        <v>37</v>
      </c>
      <c r="AT5" s="180" t="s">
        <v>50</v>
      </c>
      <c r="AU5" s="180" t="s">
        <v>51</v>
      </c>
      <c r="AV5" s="180" t="s">
        <v>37</v>
      </c>
      <c r="AW5" s="180" t="s">
        <v>50</v>
      </c>
      <c r="AX5" s="180" t="s">
        <v>51</v>
      </c>
      <c r="AY5" s="180" t="s">
        <v>37</v>
      </c>
      <c r="AZ5" s="180" t="s">
        <v>50</v>
      </c>
      <c r="BA5" s="180" t="s">
        <v>51</v>
      </c>
      <c r="BB5" s="180" t="s">
        <v>37</v>
      </c>
      <c r="BC5" s="180" t="s">
        <v>50</v>
      </c>
      <c r="BD5" s="180" t="s">
        <v>51</v>
      </c>
      <c r="BE5" s="185" t="s">
        <v>37</v>
      </c>
      <c r="BF5" s="179"/>
      <c r="BG5" s="180" t="s">
        <v>50</v>
      </c>
      <c r="BH5" s="180" t="s">
        <v>51</v>
      </c>
      <c r="BI5" s="180" t="s">
        <v>37</v>
      </c>
      <c r="BJ5" s="180" t="s">
        <v>50</v>
      </c>
      <c r="BK5" s="180" t="s">
        <v>51</v>
      </c>
      <c r="BL5" s="180" t="s">
        <v>37</v>
      </c>
      <c r="BM5" s="180" t="s">
        <v>50</v>
      </c>
      <c r="BN5" s="180" t="s">
        <v>51</v>
      </c>
      <c r="BO5" s="180" t="s">
        <v>37</v>
      </c>
      <c r="BP5" s="180" t="s">
        <v>50</v>
      </c>
      <c r="BQ5" s="180" t="s">
        <v>51</v>
      </c>
      <c r="BR5" s="180" t="s">
        <v>37</v>
      </c>
      <c r="BS5" s="180" t="s">
        <v>50</v>
      </c>
      <c r="BT5" s="180" t="s">
        <v>51</v>
      </c>
      <c r="BU5" s="185" t="s">
        <v>37</v>
      </c>
    </row>
    <row r="6" ht="12" spans="2:73">
      <c r="B6" s="172" t="str">
        <f>IF('1、包装标识检验'!B6="","",'1、包装标识检验'!B6)</f>
        <v/>
      </c>
      <c r="C6" s="173" t="str">
        <f>IF('1、包装标识检验'!C6="","",'1、包装标识检验'!C6)</f>
        <v/>
      </c>
      <c r="D6" s="173" t="str">
        <f>IF('1、包装标识检验'!D6="","",'1、包装标识检验'!D6)</f>
        <v/>
      </c>
      <c r="E6" s="173" t="str">
        <f>IF('1、包装标识检验'!E6="","",'1、包装标识检验'!E6)</f>
        <v/>
      </c>
      <c r="F6" s="174" t="str">
        <f>IF('1、包装标识检验'!F6="","",'1、包装标识检验'!F6)</f>
        <v/>
      </c>
      <c r="G6" s="173" t="str">
        <f>IF('1、包装标识检验'!G6="","",'1、包装标识检验'!G6)</f>
        <v/>
      </c>
      <c r="H6" s="173" t="str">
        <f>IF('1、包装标识检验'!H6="","",'1、包装标识检验'!H6)</f>
        <v/>
      </c>
      <c r="I6" s="181" t="str">
        <f>IF('1、包装标识检验'!I6="","",'1、包装标识检验'!I6)</f>
        <v/>
      </c>
      <c r="J6" s="182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6"/>
      <c r="Z6" s="182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6"/>
      <c r="AP6" s="182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86"/>
      <c r="BF6" s="182"/>
      <c r="BG6" s="183"/>
      <c r="BH6" s="183"/>
      <c r="BI6" s="183"/>
      <c r="BJ6" s="183"/>
      <c r="BK6" s="183"/>
      <c r="BL6" s="183"/>
      <c r="BM6" s="183"/>
      <c r="BN6" s="183"/>
      <c r="BO6" s="183"/>
      <c r="BP6" s="183"/>
      <c r="BQ6" s="183"/>
      <c r="BR6" s="183"/>
      <c r="BS6" s="183"/>
      <c r="BT6" s="183"/>
      <c r="BU6" s="186"/>
    </row>
    <row r="7" ht="12" spans="2:73">
      <c r="B7" s="172" t="str">
        <f>IF('1、包装标识检验'!B7="","",'1、包装标识检验'!B7)</f>
        <v/>
      </c>
      <c r="C7" s="173" t="str">
        <f>IF('1、包装标识检验'!C7="","",'1、包装标识检验'!C7)</f>
        <v/>
      </c>
      <c r="D7" s="173" t="str">
        <f>IF('1、包装标识检验'!D7="","",'1、包装标识检验'!D7)</f>
        <v/>
      </c>
      <c r="E7" s="173" t="str">
        <f>IF('1、包装标识检验'!E7="","",'1、包装标识检验'!E7)</f>
        <v/>
      </c>
      <c r="F7" s="174" t="str">
        <f>IF('1、包装标识检验'!F7="","",'1、包装标识检验'!F7)</f>
        <v/>
      </c>
      <c r="G7" s="173" t="str">
        <f>IF('1、包装标识检验'!G7="","",'1、包装标识检验'!G7)</f>
        <v/>
      </c>
      <c r="H7" s="173" t="str">
        <f>IF('1、包装标识检验'!H7="","",'1、包装标识检验'!H7)</f>
        <v/>
      </c>
      <c r="I7" s="181" t="str">
        <f>IF('1、包装标识检验'!I7="","",'1、包装标识检验'!I7)</f>
        <v/>
      </c>
      <c r="J7" s="182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6"/>
      <c r="Z7" s="182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6"/>
      <c r="AP7" s="182"/>
      <c r="AQ7" s="183"/>
      <c r="AR7" s="183"/>
      <c r="AS7" s="183"/>
      <c r="AT7" s="183"/>
      <c r="AU7" s="183"/>
      <c r="AV7" s="183"/>
      <c r="AW7" s="183"/>
      <c r="AX7" s="183"/>
      <c r="AY7" s="183"/>
      <c r="AZ7" s="183"/>
      <c r="BA7" s="183"/>
      <c r="BB7" s="183"/>
      <c r="BC7" s="183"/>
      <c r="BD7" s="183"/>
      <c r="BE7" s="186"/>
      <c r="BF7" s="182"/>
      <c r="BG7" s="183"/>
      <c r="BH7" s="183"/>
      <c r="BI7" s="183"/>
      <c r="BJ7" s="183"/>
      <c r="BK7" s="183"/>
      <c r="BL7" s="183"/>
      <c r="BM7" s="183"/>
      <c r="BN7" s="183"/>
      <c r="BO7" s="183"/>
      <c r="BP7" s="183"/>
      <c r="BQ7" s="183"/>
      <c r="BR7" s="183"/>
      <c r="BS7" s="183"/>
      <c r="BT7" s="183"/>
      <c r="BU7" s="186"/>
    </row>
    <row r="8" ht="12" spans="2:73">
      <c r="B8" s="172" t="str">
        <f>IF('1、包装标识检验'!B8="","",'1、包装标识检验'!B8)</f>
        <v/>
      </c>
      <c r="C8" s="173" t="str">
        <f>IF('1、包装标识检验'!C8="","",'1、包装标识检验'!C8)</f>
        <v/>
      </c>
      <c r="D8" s="173" t="str">
        <f>IF('1、包装标识检验'!D8="","",'1、包装标识检验'!D8)</f>
        <v/>
      </c>
      <c r="E8" s="173" t="str">
        <f>IF('1、包装标识检验'!E8="","",'1、包装标识检验'!E8)</f>
        <v/>
      </c>
      <c r="F8" s="174" t="str">
        <f>IF('1、包装标识检验'!F8="","",'1、包装标识检验'!F8)</f>
        <v/>
      </c>
      <c r="G8" s="173" t="str">
        <f>IF('1、包装标识检验'!G8="","",'1、包装标识检验'!G8)</f>
        <v/>
      </c>
      <c r="H8" s="173" t="str">
        <f>IF('1、包装标识检验'!H8="","",'1、包装标识检验'!H8)</f>
        <v/>
      </c>
      <c r="I8" s="181" t="str">
        <f>IF('1、包装标识检验'!I8="","",'1、包装标识检验'!I8)</f>
        <v/>
      </c>
      <c r="J8" s="182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6"/>
      <c r="Z8" s="182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6"/>
      <c r="AP8" s="182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6"/>
      <c r="BF8" s="182"/>
      <c r="BG8" s="183"/>
      <c r="BH8" s="183"/>
      <c r="BI8" s="183"/>
      <c r="BJ8" s="183"/>
      <c r="BK8" s="183"/>
      <c r="BL8" s="183"/>
      <c r="BM8" s="183"/>
      <c r="BN8" s="183"/>
      <c r="BO8" s="183"/>
      <c r="BP8" s="183"/>
      <c r="BQ8" s="183"/>
      <c r="BR8" s="183"/>
      <c r="BS8" s="183"/>
      <c r="BT8" s="183"/>
      <c r="BU8" s="186"/>
    </row>
    <row r="9" ht="12" spans="2:73">
      <c r="B9" s="172" t="str">
        <f>IF('1、包装标识检验'!B9="","",'1、包装标识检验'!B9)</f>
        <v/>
      </c>
      <c r="C9" s="173" t="str">
        <f>IF('1、包装标识检验'!C9="","",'1、包装标识检验'!C9)</f>
        <v/>
      </c>
      <c r="D9" s="173" t="str">
        <f>IF('1、包装标识检验'!D9="","",'1、包装标识检验'!D9)</f>
        <v/>
      </c>
      <c r="E9" s="173" t="str">
        <f>IF('1、包装标识检验'!E9="","",'1、包装标识检验'!E9)</f>
        <v/>
      </c>
      <c r="F9" s="174" t="str">
        <f>IF('1、包装标识检验'!F9="","",'1、包装标识检验'!F9)</f>
        <v/>
      </c>
      <c r="G9" s="173" t="str">
        <f>IF('1、包装标识检验'!G9="","",'1、包装标识检验'!G9)</f>
        <v/>
      </c>
      <c r="H9" s="173" t="str">
        <f>IF('1、包装标识检验'!H9="","",'1、包装标识检验'!H9)</f>
        <v/>
      </c>
      <c r="I9" s="181" t="str">
        <f>IF('1、包装标识检验'!I9="","",'1、包装标识检验'!I9)</f>
        <v/>
      </c>
      <c r="J9" s="182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6"/>
      <c r="Z9" s="182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6"/>
      <c r="AP9" s="182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6"/>
      <c r="BF9" s="182"/>
      <c r="BG9" s="183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83"/>
      <c r="BT9" s="183"/>
      <c r="BU9" s="186"/>
    </row>
    <row r="10" ht="12" spans="2:73">
      <c r="B10" s="172" t="str">
        <f>IF('1、包装标识检验'!B10="","",'1、包装标识检验'!B10)</f>
        <v/>
      </c>
      <c r="C10" s="173" t="str">
        <f>IF('1、包装标识检验'!C10="","",'1、包装标识检验'!C10)</f>
        <v/>
      </c>
      <c r="D10" s="173" t="str">
        <f>IF('1、包装标识检验'!D10="","",'1、包装标识检验'!D10)</f>
        <v/>
      </c>
      <c r="E10" s="173" t="str">
        <f>IF('1、包装标识检验'!E10="","",'1、包装标识检验'!E10)</f>
        <v/>
      </c>
      <c r="F10" s="174" t="str">
        <f>IF('1、包装标识检验'!F10="","",'1、包装标识检验'!F10)</f>
        <v/>
      </c>
      <c r="G10" s="173" t="str">
        <f>IF('1、包装标识检验'!G10="","",'1、包装标识检验'!G10)</f>
        <v/>
      </c>
      <c r="H10" s="173" t="str">
        <f>IF('1、包装标识检验'!H10="","",'1、包装标识检验'!H10)</f>
        <v/>
      </c>
      <c r="I10" s="181" t="str">
        <f>IF('1、包装标识检验'!I10="","",'1、包装标识检验'!I10)</f>
        <v/>
      </c>
      <c r="J10" s="182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6"/>
      <c r="Z10" s="182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6"/>
      <c r="AP10" s="182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6"/>
      <c r="BF10" s="182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6"/>
    </row>
    <row r="11" ht="12" spans="2:73">
      <c r="B11" s="172" t="str">
        <f>IF('1、包装标识检验'!B11="","",'1、包装标识检验'!B11)</f>
        <v/>
      </c>
      <c r="C11" s="173" t="str">
        <f>IF('1、包装标识检验'!C11="","",'1、包装标识检验'!C11)</f>
        <v/>
      </c>
      <c r="D11" s="173" t="str">
        <f>IF('1、包装标识检验'!D11="","",'1、包装标识检验'!D11)</f>
        <v/>
      </c>
      <c r="E11" s="173" t="str">
        <f>IF('1、包装标识检验'!E11="","",'1、包装标识检验'!E11)</f>
        <v/>
      </c>
      <c r="F11" s="174" t="str">
        <f>IF('1、包装标识检验'!F11="","",'1、包装标识检验'!F11)</f>
        <v/>
      </c>
      <c r="G11" s="173" t="str">
        <f>IF('1、包装标识检验'!G11="","",'1、包装标识检验'!G11)</f>
        <v/>
      </c>
      <c r="H11" s="173" t="str">
        <f>IF('1、包装标识检验'!H11="","",'1、包装标识检验'!H11)</f>
        <v/>
      </c>
      <c r="I11" s="181" t="str">
        <f>IF('1、包装标识检验'!I11="","",'1、包装标识检验'!I11)</f>
        <v/>
      </c>
      <c r="J11" s="182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6"/>
      <c r="Z11" s="182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6"/>
      <c r="AP11" s="182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6"/>
      <c r="BF11" s="182"/>
      <c r="BG11" s="183"/>
      <c r="BH11" s="183"/>
      <c r="BI11" s="183"/>
      <c r="BJ11" s="183"/>
      <c r="BK11" s="183"/>
      <c r="BL11" s="183"/>
      <c r="BM11" s="183"/>
      <c r="BN11" s="183"/>
      <c r="BO11" s="183"/>
      <c r="BP11" s="183"/>
      <c r="BQ11" s="183"/>
      <c r="BR11" s="183"/>
      <c r="BS11" s="183"/>
      <c r="BT11" s="183"/>
      <c r="BU11" s="186"/>
    </row>
    <row r="12" ht="12" spans="2:73">
      <c r="B12" s="172" t="str">
        <f>IF('1、包装标识检验'!B12="","",'1、包装标识检验'!B12)</f>
        <v/>
      </c>
      <c r="C12" s="173" t="str">
        <f>IF('1、包装标识检验'!C12="","",'1、包装标识检验'!C12)</f>
        <v/>
      </c>
      <c r="D12" s="173" t="str">
        <f>IF('1、包装标识检验'!D12="","",'1、包装标识检验'!D12)</f>
        <v/>
      </c>
      <c r="E12" s="173" t="str">
        <f>IF('1、包装标识检验'!E12="","",'1、包装标识检验'!E12)</f>
        <v/>
      </c>
      <c r="F12" s="174" t="str">
        <f>IF('1、包装标识检验'!F12="","",'1、包装标识检验'!F12)</f>
        <v/>
      </c>
      <c r="G12" s="173" t="str">
        <f>IF('1、包装标识检验'!G12="","",'1、包装标识检验'!G12)</f>
        <v/>
      </c>
      <c r="H12" s="173" t="str">
        <f>IF('1、包装标识检验'!H12="","",'1、包装标识检验'!H12)</f>
        <v/>
      </c>
      <c r="I12" s="181" t="str">
        <f>IF('1、包装标识检验'!I12="","",'1、包装标识检验'!I12)</f>
        <v/>
      </c>
      <c r="J12" s="182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6"/>
      <c r="Z12" s="182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6"/>
      <c r="AP12" s="182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6"/>
      <c r="BF12" s="182"/>
      <c r="BG12" s="183"/>
      <c r="BH12" s="183"/>
      <c r="BI12" s="183"/>
      <c r="BJ12" s="183"/>
      <c r="BK12" s="183"/>
      <c r="BL12" s="183"/>
      <c r="BM12" s="183"/>
      <c r="BN12" s="183"/>
      <c r="BO12" s="183"/>
      <c r="BP12" s="183"/>
      <c r="BQ12" s="183"/>
      <c r="BR12" s="183"/>
      <c r="BS12" s="183"/>
      <c r="BT12" s="183"/>
      <c r="BU12" s="186"/>
    </row>
    <row r="13" ht="12" spans="2:73">
      <c r="B13" s="172" t="str">
        <f>IF('1、包装标识检验'!B13="","",'1、包装标识检验'!B13)</f>
        <v/>
      </c>
      <c r="C13" s="173" t="str">
        <f>IF('1、包装标识检验'!C13="","",'1、包装标识检验'!C13)</f>
        <v/>
      </c>
      <c r="D13" s="173" t="str">
        <f>IF('1、包装标识检验'!D13="","",'1、包装标识检验'!D13)</f>
        <v/>
      </c>
      <c r="E13" s="173" t="str">
        <f>IF('1、包装标识检验'!E13="","",'1、包装标识检验'!E13)</f>
        <v/>
      </c>
      <c r="F13" s="174" t="str">
        <f>IF('1、包装标识检验'!F13="","",'1、包装标识检验'!F13)</f>
        <v/>
      </c>
      <c r="G13" s="173" t="str">
        <f>IF('1、包装标识检验'!G13="","",'1、包装标识检验'!G13)</f>
        <v/>
      </c>
      <c r="H13" s="173" t="str">
        <f>IF('1、包装标识检验'!H13="","",'1、包装标识检验'!H13)</f>
        <v/>
      </c>
      <c r="I13" s="181" t="str">
        <f>IF('1、包装标识检验'!I13="","",'1、包装标识检验'!I13)</f>
        <v/>
      </c>
      <c r="J13" s="182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6"/>
      <c r="Z13" s="182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6"/>
      <c r="AP13" s="182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6"/>
      <c r="BF13" s="182"/>
      <c r="BG13" s="183"/>
      <c r="BH13" s="183"/>
      <c r="BI13" s="183"/>
      <c r="BJ13" s="183"/>
      <c r="BK13" s="183"/>
      <c r="BL13" s="183"/>
      <c r="BM13" s="183"/>
      <c r="BN13" s="183"/>
      <c r="BO13" s="183"/>
      <c r="BP13" s="183"/>
      <c r="BQ13" s="183"/>
      <c r="BR13" s="183"/>
      <c r="BS13" s="183"/>
      <c r="BT13" s="183"/>
      <c r="BU13" s="186"/>
    </row>
    <row r="14" ht="12" spans="2:73">
      <c r="B14" s="172" t="str">
        <f>IF('1、包装标识检验'!B14="","",'1、包装标识检验'!B14)</f>
        <v/>
      </c>
      <c r="C14" s="173" t="str">
        <f>IF('1、包装标识检验'!C14="","",'1、包装标识检验'!C14)</f>
        <v/>
      </c>
      <c r="D14" s="173" t="str">
        <f>IF('1、包装标识检验'!D14="","",'1、包装标识检验'!D14)</f>
        <v/>
      </c>
      <c r="E14" s="173" t="str">
        <f>IF('1、包装标识检验'!E14="","",'1、包装标识检验'!E14)</f>
        <v/>
      </c>
      <c r="F14" s="174" t="str">
        <f>IF('1、包装标识检验'!F14="","",'1、包装标识检验'!F14)</f>
        <v/>
      </c>
      <c r="G14" s="173" t="str">
        <f>IF('1、包装标识检验'!G14="","",'1、包装标识检验'!G14)</f>
        <v/>
      </c>
      <c r="H14" s="173" t="str">
        <f>IF('1、包装标识检验'!H14="","",'1、包装标识检验'!H14)</f>
        <v/>
      </c>
      <c r="I14" s="181" t="str">
        <f>IF('1、包装标识检验'!I14="","",'1、包装标识检验'!I14)</f>
        <v/>
      </c>
      <c r="J14" s="182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6"/>
      <c r="Z14" s="182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6"/>
      <c r="AP14" s="182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6"/>
      <c r="BF14" s="182"/>
      <c r="BG14" s="183"/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6"/>
    </row>
    <row r="15" ht="12" spans="2:73">
      <c r="B15" s="172" t="str">
        <f>IF('1、包装标识检验'!B15="","",'1、包装标识检验'!B15)</f>
        <v/>
      </c>
      <c r="C15" s="173" t="str">
        <f>IF('1、包装标识检验'!C15="","",'1、包装标识检验'!C15)</f>
        <v/>
      </c>
      <c r="D15" s="173" t="str">
        <f>IF('1、包装标识检验'!D15="","",'1、包装标识检验'!D15)</f>
        <v/>
      </c>
      <c r="E15" s="173" t="str">
        <f>IF('1、包装标识检验'!E15="","",'1、包装标识检验'!E15)</f>
        <v/>
      </c>
      <c r="F15" s="174" t="str">
        <f>IF('1、包装标识检验'!F15="","",'1、包装标识检验'!F15)</f>
        <v/>
      </c>
      <c r="G15" s="173" t="str">
        <f>IF('1、包装标识检验'!G15="","",'1、包装标识检验'!G15)</f>
        <v/>
      </c>
      <c r="H15" s="173" t="str">
        <f>IF('1、包装标识检验'!H15="","",'1、包装标识检验'!H15)</f>
        <v/>
      </c>
      <c r="I15" s="181" t="str">
        <f>IF('1、包装标识检验'!I15="","",'1、包装标识检验'!I15)</f>
        <v/>
      </c>
      <c r="J15" s="182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6"/>
      <c r="Z15" s="182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6"/>
      <c r="AP15" s="182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86"/>
      <c r="BF15" s="182"/>
      <c r="BG15" s="183"/>
      <c r="BH15" s="183"/>
      <c r="BI15" s="183"/>
      <c r="BJ15" s="183"/>
      <c r="BK15" s="183"/>
      <c r="BL15" s="183"/>
      <c r="BM15" s="183"/>
      <c r="BN15" s="183"/>
      <c r="BO15" s="183"/>
      <c r="BP15" s="183"/>
      <c r="BQ15" s="183"/>
      <c r="BR15" s="183"/>
      <c r="BS15" s="183"/>
      <c r="BT15" s="183"/>
      <c r="BU15" s="186"/>
    </row>
    <row r="16" ht="12" spans="2:73">
      <c r="B16" s="172" t="str">
        <f>IF('1、包装标识检验'!B16="","",'1、包装标识检验'!B16)</f>
        <v/>
      </c>
      <c r="C16" s="173" t="str">
        <f>IF('1、包装标识检验'!C16="","",'1、包装标识检验'!C16)</f>
        <v/>
      </c>
      <c r="D16" s="173" t="str">
        <f>IF('1、包装标识检验'!D16="","",'1、包装标识检验'!D16)</f>
        <v/>
      </c>
      <c r="E16" s="173" t="str">
        <f>IF('1、包装标识检验'!E16="","",'1、包装标识检验'!E16)</f>
        <v/>
      </c>
      <c r="F16" s="174" t="str">
        <f>IF('1、包装标识检验'!F16="","",'1、包装标识检验'!F16)</f>
        <v/>
      </c>
      <c r="G16" s="173" t="str">
        <f>IF('1、包装标识检验'!G16="","",'1、包装标识检验'!G16)</f>
        <v/>
      </c>
      <c r="H16" s="173" t="str">
        <f>IF('1、包装标识检验'!H16="","",'1、包装标识检验'!H16)</f>
        <v/>
      </c>
      <c r="I16" s="181" t="str">
        <f>IF('1、包装标识检验'!I16="","",'1、包装标识检验'!I16)</f>
        <v/>
      </c>
      <c r="J16" s="182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6"/>
      <c r="Z16" s="182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6"/>
      <c r="AP16" s="182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6"/>
      <c r="BF16" s="182"/>
      <c r="BG16" s="183"/>
      <c r="BH16" s="183"/>
      <c r="BI16" s="183"/>
      <c r="BJ16" s="183"/>
      <c r="BK16" s="183"/>
      <c r="BL16" s="183"/>
      <c r="BM16" s="183"/>
      <c r="BN16" s="183"/>
      <c r="BO16" s="183"/>
      <c r="BP16" s="183"/>
      <c r="BQ16" s="183"/>
      <c r="BR16" s="183"/>
      <c r="BS16" s="183"/>
      <c r="BT16" s="183"/>
      <c r="BU16" s="186"/>
    </row>
    <row r="17" ht="12" spans="2:73">
      <c r="B17" s="172" t="str">
        <f>IF('1、包装标识检验'!B17="","",'1、包装标识检验'!B17)</f>
        <v/>
      </c>
      <c r="C17" s="173" t="str">
        <f>IF('1、包装标识检验'!C17="","",'1、包装标识检验'!C17)</f>
        <v/>
      </c>
      <c r="D17" s="173" t="str">
        <f>IF('1、包装标识检验'!D17="","",'1、包装标识检验'!D17)</f>
        <v/>
      </c>
      <c r="E17" s="173" t="str">
        <f>IF('1、包装标识检验'!E17="","",'1、包装标识检验'!E17)</f>
        <v/>
      </c>
      <c r="F17" s="174" t="str">
        <f>IF('1、包装标识检验'!F17="","",'1、包装标识检验'!F17)</f>
        <v/>
      </c>
      <c r="G17" s="173" t="str">
        <f>IF('1、包装标识检验'!G17="","",'1、包装标识检验'!G17)</f>
        <v/>
      </c>
      <c r="H17" s="173" t="str">
        <f>IF('1、包装标识检验'!H17="","",'1、包装标识检验'!H17)</f>
        <v/>
      </c>
      <c r="I17" s="181" t="str">
        <f>IF('1、包装标识检验'!I17="","",'1、包装标识检验'!I17)</f>
        <v/>
      </c>
      <c r="J17" s="182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6"/>
      <c r="Z17" s="182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6"/>
      <c r="AP17" s="182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6"/>
      <c r="BF17" s="182"/>
      <c r="BG17" s="183"/>
      <c r="BH17" s="183"/>
      <c r="BI17" s="183"/>
      <c r="BJ17" s="183"/>
      <c r="BK17" s="183"/>
      <c r="BL17" s="183"/>
      <c r="BM17" s="183"/>
      <c r="BN17" s="183"/>
      <c r="BO17" s="183"/>
      <c r="BP17" s="183"/>
      <c r="BQ17" s="183"/>
      <c r="BR17" s="183"/>
      <c r="BS17" s="183"/>
      <c r="BT17" s="183"/>
      <c r="BU17" s="186"/>
    </row>
    <row r="18" ht="12" spans="2:73">
      <c r="B18" s="172" t="str">
        <f>IF('1、包装标识检验'!B18="","",'1、包装标识检验'!B18)</f>
        <v/>
      </c>
      <c r="C18" s="173" t="str">
        <f>IF('1、包装标识检验'!C18="","",'1、包装标识检验'!C18)</f>
        <v/>
      </c>
      <c r="D18" s="173" t="str">
        <f>IF('1、包装标识检验'!D18="","",'1、包装标识检验'!D18)</f>
        <v/>
      </c>
      <c r="E18" s="173" t="str">
        <f>IF('1、包装标识检验'!E18="","",'1、包装标识检验'!E18)</f>
        <v/>
      </c>
      <c r="F18" s="174" t="str">
        <f>IF('1、包装标识检验'!F18="","",'1、包装标识检验'!F18)</f>
        <v/>
      </c>
      <c r="G18" s="173" t="str">
        <f>IF('1、包装标识检验'!G18="","",'1、包装标识检验'!G18)</f>
        <v/>
      </c>
      <c r="H18" s="173" t="str">
        <f>IF('1、包装标识检验'!H18="","",'1、包装标识检验'!H18)</f>
        <v/>
      </c>
      <c r="I18" s="181" t="str">
        <f>IF('1、包装标识检验'!I18="","",'1、包装标识检验'!I18)</f>
        <v/>
      </c>
      <c r="J18" s="182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6"/>
      <c r="Z18" s="182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6"/>
      <c r="AP18" s="182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6"/>
      <c r="BF18" s="182"/>
      <c r="BG18" s="183"/>
      <c r="BH18" s="183"/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6"/>
    </row>
    <row r="19" ht="12" spans="2:73">
      <c r="B19" s="172" t="str">
        <f>IF('1、包装标识检验'!B19="","",'1、包装标识检验'!B19)</f>
        <v/>
      </c>
      <c r="C19" s="173" t="str">
        <f>IF('1、包装标识检验'!C19="","",'1、包装标识检验'!C19)</f>
        <v/>
      </c>
      <c r="D19" s="173" t="str">
        <f>IF('1、包装标识检验'!D19="","",'1、包装标识检验'!D19)</f>
        <v/>
      </c>
      <c r="E19" s="173" t="str">
        <f>IF('1、包装标识检验'!E19="","",'1、包装标识检验'!E19)</f>
        <v/>
      </c>
      <c r="F19" s="174" t="str">
        <f>IF('1、包装标识检验'!F19="","",'1、包装标识检验'!F19)</f>
        <v/>
      </c>
      <c r="G19" s="173" t="str">
        <f>IF('1、包装标识检验'!G19="","",'1、包装标识检验'!G19)</f>
        <v/>
      </c>
      <c r="H19" s="173" t="str">
        <f>IF('1、包装标识检验'!H19="","",'1、包装标识检验'!H19)</f>
        <v/>
      </c>
      <c r="I19" s="181" t="str">
        <f>IF('1、包装标识检验'!I19="","",'1、包装标识检验'!I19)</f>
        <v/>
      </c>
      <c r="J19" s="182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6"/>
      <c r="Z19" s="182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6"/>
      <c r="AP19" s="182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6"/>
      <c r="BF19" s="182"/>
      <c r="BG19" s="183"/>
      <c r="BH19" s="183"/>
      <c r="BI19" s="183"/>
      <c r="BJ19" s="183"/>
      <c r="BK19" s="183"/>
      <c r="BL19" s="183"/>
      <c r="BM19" s="183"/>
      <c r="BN19" s="183"/>
      <c r="BO19" s="183"/>
      <c r="BP19" s="183"/>
      <c r="BQ19" s="183"/>
      <c r="BR19" s="183"/>
      <c r="BS19" s="183"/>
      <c r="BT19" s="183"/>
      <c r="BU19" s="186"/>
    </row>
    <row r="20" ht="12" spans="2:73">
      <c r="B20" s="172" t="str">
        <f>IF('1、包装标识检验'!B20="","",'1、包装标识检验'!B20)</f>
        <v/>
      </c>
      <c r="C20" s="173" t="str">
        <f>IF('1、包装标识检验'!C20="","",'1、包装标识检验'!C20)</f>
        <v/>
      </c>
      <c r="D20" s="173" t="str">
        <f>IF('1、包装标识检验'!D20="","",'1、包装标识检验'!D20)</f>
        <v/>
      </c>
      <c r="E20" s="173" t="str">
        <f>IF('1、包装标识检验'!E20="","",'1、包装标识检验'!E20)</f>
        <v/>
      </c>
      <c r="F20" s="174" t="str">
        <f>IF('1、包装标识检验'!F20="","",'1、包装标识检验'!F20)</f>
        <v/>
      </c>
      <c r="G20" s="173" t="str">
        <f>IF('1、包装标识检验'!G20="","",'1、包装标识检验'!G20)</f>
        <v/>
      </c>
      <c r="H20" s="173" t="str">
        <f>IF('1、包装标识检验'!H20="","",'1、包装标识检验'!H20)</f>
        <v/>
      </c>
      <c r="I20" s="181" t="str">
        <f>IF('1、包装标识检验'!I20="","",'1、包装标识检验'!I20)</f>
        <v/>
      </c>
      <c r="J20" s="182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6"/>
      <c r="Z20" s="182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6"/>
      <c r="AP20" s="182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6"/>
      <c r="BF20" s="182"/>
      <c r="BG20" s="183"/>
      <c r="BH20" s="183"/>
      <c r="BI20" s="183"/>
      <c r="BJ20" s="183"/>
      <c r="BK20" s="183"/>
      <c r="BL20" s="183"/>
      <c r="BM20" s="183"/>
      <c r="BN20" s="183"/>
      <c r="BO20" s="183"/>
      <c r="BP20" s="183"/>
      <c r="BQ20" s="183"/>
      <c r="BR20" s="183"/>
      <c r="BS20" s="183"/>
      <c r="BT20" s="183"/>
      <c r="BU20" s="186"/>
    </row>
    <row r="21" ht="12" spans="2:73">
      <c r="B21" s="172" t="str">
        <f>IF('1、包装标识检验'!B21="","",'1、包装标识检验'!B21)</f>
        <v/>
      </c>
      <c r="C21" s="173" t="str">
        <f>IF('1、包装标识检验'!C21="","",'1、包装标识检验'!C21)</f>
        <v/>
      </c>
      <c r="D21" s="173" t="str">
        <f>IF('1、包装标识检验'!D21="","",'1、包装标识检验'!D21)</f>
        <v/>
      </c>
      <c r="E21" s="173" t="str">
        <f>IF('1、包装标识检验'!E21="","",'1、包装标识检验'!E21)</f>
        <v/>
      </c>
      <c r="F21" s="174" t="str">
        <f>IF('1、包装标识检验'!F21="","",'1、包装标识检验'!F21)</f>
        <v/>
      </c>
      <c r="G21" s="173" t="str">
        <f>IF('1、包装标识检验'!G21="","",'1、包装标识检验'!G21)</f>
        <v/>
      </c>
      <c r="H21" s="173" t="str">
        <f>IF('1、包装标识检验'!H21="","",'1、包装标识检验'!H21)</f>
        <v/>
      </c>
      <c r="I21" s="181" t="str">
        <f>IF('1、包装标识检验'!I21="","",'1、包装标识检验'!I21)</f>
        <v/>
      </c>
      <c r="J21" s="182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6"/>
      <c r="Z21" s="182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6"/>
      <c r="AP21" s="182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6"/>
      <c r="BF21" s="182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6"/>
    </row>
    <row r="22" ht="12" spans="2:73">
      <c r="B22" s="172" t="str">
        <f>IF('1、包装标识检验'!B22="","",'1、包装标识检验'!B22)</f>
        <v/>
      </c>
      <c r="C22" s="173" t="str">
        <f>IF('1、包装标识检验'!C22="","",'1、包装标识检验'!C22)</f>
        <v/>
      </c>
      <c r="D22" s="173" t="str">
        <f>IF('1、包装标识检验'!D22="","",'1、包装标识检验'!D22)</f>
        <v/>
      </c>
      <c r="E22" s="173" t="str">
        <f>IF('1、包装标识检验'!E22="","",'1、包装标识检验'!E22)</f>
        <v/>
      </c>
      <c r="F22" s="174" t="str">
        <f>IF('1、包装标识检验'!F22="","",'1、包装标识检验'!F22)</f>
        <v/>
      </c>
      <c r="G22" s="173" t="str">
        <f>IF('1、包装标识检验'!G22="","",'1、包装标识检验'!G22)</f>
        <v/>
      </c>
      <c r="H22" s="173" t="str">
        <f>IF('1、包装标识检验'!H22="","",'1、包装标识检验'!H22)</f>
        <v/>
      </c>
      <c r="I22" s="181" t="str">
        <f>IF('1、包装标识检验'!I22="","",'1、包装标识检验'!I22)</f>
        <v/>
      </c>
      <c r="J22" s="182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6"/>
      <c r="Z22" s="182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6"/>
      <c r="AP22" s="182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6"/>
      <c r="BF22" s="182"/>
      <c r="BG22" s="183"/>
      <c r="BH22" s="183"/>
      <c r="BI22" s="183"/>
      <c r="BJ22" s="183"/>
      <c r="BK22" s="183"/>
      <c r="BL22" s="183"/>
      <c r="BM22" s="183"/>
      <c r="BN22" s="183"/>
      <c r="BO22" s="183"/>
      <c r="BP22" s="183"/>
      <c r="BQ22" s="183"/>
      <c r="BR22" s="183"/>
      <c r="BS22" s="183"/>
      <c r="BT22" s="183"/>
      <c r="BU22" s="186"/>
    </row>
    <row r="23" ht="12" spans="2:73">
      <c r="B23" s="172" t="str">
        <f>IF('1、包装标识检验'!B23="","",'1、包装标识检验'!B23)</f>
        <v/>
      </c>
      <c r="C23" s="173" t="str">
        <f>IF('1、包装标识检验'!C23="","",'1、包装标识检验'!C23)</f>
        <v/>
      </c>
      <c r="D23" s="173" t="str">
        <f>IF('1、包装标识检验'!D23="","",'1、包装标识检验'!D23)</f>
        <v/>
      </c>
      <c r="E23" s="173" t="str">
        <f>IF('1、包装标识检验'!E23="","",'1、包装标识检验'!E23)</f>
        <v/>
      </c>
      <c r="F23" s="174" t="str">
        <f>IF('1、包装标识检验'!F23="","",'1、包装标识检验'!F23)</f>
        <v/>
      </c>
      <c r="G23" s="173" t="str">
        <f>IF('1、包装标识检验'!G23="","",'1、包装标识检验'!G23)</f>
        <v/>
      </c>
      <c r="H23" s="173" t="str">
        <f>IF('1、包装标识检验'!H23="","",'1、包装标识检验'!H23)</f>
        <v/>
      </c>
      <c r="I23" s="181" t="str">
        <f>IF('1、包装标识检验'!I23="","",'1、包装标识检验'!I23)</f>
        <v/>
      </c>
      <c r="J23" s="182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6"/>
      <c r="Z23" s="182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6"/>
      <c r="AP23" s="182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6"/>
      <c r="BF23" s="182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6"/>
    </row>
    <row r="24" ht="12" spans="2:73">
      <c r="B24" s="172" t="str">
        <f>IF('1、包装标识检验'!B24="","",'1、包装标识检验'!B24)</f>
        <v/>
      </c>
      <c r="C24" s="173" t="str">
        <f>IF('1、包装标识检验'!C24="","",'1、包装标识检验'!C24)</f>
        <v/>
      </c>
      <c r="D24" s="173" t="str">
        <f>IF('1、包装标识检验'!D24="","",'1、包装标识检验'!D24)</f>
        <v/>
      </c>
      <c r="E24" s="173" t="str">
        <f>IF('1、包装标识检验'!E24="","",'1、包装标识检验'!E24)</f>
        <v/>
      </c>
      <c r="F24" s="174" t="str">
        <f>IF('1、包装标识检验'!F24="","",'1、包装标识检验'!F24)</f>
        <v/>
      </c>
      <c r="G24" s="173" t="str">
        <f>IF('1、包装标识检验'!G24="","",'1、包装标识检验'!G24)</f>
        <v/>
      </c>
      <c r="H24" s="173" t="str">
        <f>IF('1、包装标识检验'!H24="","",'1、包装标识检验'!H24)</f>
        <v/>
      </c>
      <c r="I24" s="181" t="str">
        <f>IF('1、包装标识检验'!I24="","",'1、包装标识检验'!I24)</f>
        <v/>
      </c>
      <c r="J24" s="182"/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6"/>
      <c r="Z24" s="182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6"/>
      <c r="AP24" s="182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6"/>
      <c r="BF24" s="182"/>
      <c r="BG24" s="183"/>
      <c r="BH24" s="183"/>
      <c r="BI24" s="183"/>
      <c r="BJ24" s="183"/>
      <c r="BK24" s="183"/>
      <c r="BL24" s="183"/>
      <c r="BM24" s="183"/>
      <c r="BN24" s="183"/>
      <c r="BO24" s="183"/>
      <c r="BP24" s="183"/>
      <c r="BQ24" s="183"/>
      <c r="BR24" s="183"/>
      <c r="BS24" s="183"/>
      <c r="BT24" s="183"/>
      <c r="BU24" s="186"/>
    </row>
    <row r="25" ht="12" spans="2:73">
      <c r="B25" s="172" t="str">
        <f>IF('1、包装标识检验'!B25="","",'1、包装标识检验'!B25)</f>
        <v/>
      </c>
      <c r="C25" s="173" t="str">
        <f>IF('1、包装标识检验'!C25="","",'1、包装标识检验'!C25)</f>
        <v/>
      </c>
      <c r="D25" s="173" t="str">
        <f>IF('1、包装标识检验'!D25="","",'1、包装标识检验'!D25)</f>
        <v/>
      </c>
      <c r="E25" s="173" t="str">
        <f>IF('1、包装标识检验'!E25="","",'1、包装标识检验'!E25)</f>
        <v/>
      </c>
      <c r="F25" s="174" t="str">
        <f>IF('1、包装标识检验'!F25="","",'1、包装标识检验'!F25)</f>
        <v/>
      </c>
      <c r="G25" s="173" t="str">
        <f>IF('1、包装标识检验'!G25="","",'1、包装标识检验'!G25)</f>
        <v/>
      </c>
      <c r="H25" s="173" t="str">
        <f>IF('1、包装标识检验'!H25="","",'1、包装标识检验'!H25)</f>
        <v/>
      </c>
      <c r="I25" s="181" t="str">
        <f>IF('1、包装标识检验'!I25="","",'1、包装标识检验'!I25)</f>
        <v/>
      </c>
      <c r="J25" s="182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6"/>
      <c r="Z25" s="182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6"/>
      <c r="AP25" s="182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6"/>
      <c r="BF25" s="182"/>
      <c r="BG25" s="183"/>
      <c r="BH25" s="183"/>
      <c r="BI25" s="183"/>
      <c r="BJ25" s="183"/>
      <c r="BK25" s="183"/>
      <c r="BL25" s="183"/>
      <c r="BM25" s="183"/>
      <c r="BN25" s="183"/>
      <c r="BO25" s="183"/>
      <c r="BP25" s="183"/>
      <c r="BQ25" s="183"/>
      <c r="BR25" s="183"/>
      <c r="BS25" s="183"/>
      <c r="BT25" s="183"/>
      <c r="BU25" s="186"/>
    </row>
    <row r="26" ht="12" spans="2:73">
      <c r="B26" s="172" t="str">
        <f>IF('1、包装标识检验'!B26="","",'1、包装标识检验'!B26)</f>
        <v/>
      </c>
      <c r="C26" s="173" t="str">
        <f>IF('1、包装标识检验'!C26="","",'1、包装标识检验'!C26)</f>
        <v/>
      </c>
      <c r="D26" s="173" t="str">
        <f>IF('1、包装标识检验'!D26="","",'1、包装标识检验'!D26)</f>
        <v/>
      </c>
      <c r="E26" s="173" t="str">
        <f>IF('1、包装标识检验'!E26="","",'1、包装标识检验'!E26)</f>
        <v/>
      </c>
      <c r="F26" s="174" t="str">
        <f>IF('1、包装标识检验'!F26="","",'1、包装标识检验'!F26)</f>
        <v/>
      </c>
      <c r="G26" s="173" t="str">
        <f>IF('1、包装标识检验'!G26="","",'1、包装标识检验'!G26)</f>
        <v/>
      </c>
      <c r="H26" s="173" t="str">
        <f>IF('1、包装标识检验'!H26="","",'1、包装标识检验'!H26)</f>
        <v/>
      </c>
      <c r="I26" s="181" t="str">
        <f>IF('1、包装标识检验'!I26="","",'1、包装标识检验'!I26)</f>
        <v/>
      </c>
      <c r="J26" s="182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6"/>
      <c r="Z26" s="182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6"/>
      <c r="AP26" s="182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6"/>
      <c r="BF26" s="182"/>
      <c r="BG26" s="183"/>
      <c r="BH26" s="183"/>
      <c r="BI26" s="183"/>
      <c r="BJ26" s="183"/>
      <c r="BK26" s="183"/>
      <c r="BL26" s="183"/>
      <c r="BM26" s="183"/>
      <c r="BN26" s="183"/>
      <c r="BO26" s="183"/>
      <c r="BP26" s="183"/>
      <c r="BQ26" s="183"/>
      <c r="BR26" s="183"/>
      <c r="BS26" s="183"/>
      <c r="BT26" s="183"/>
      <c r="BU26" s="186"/>
    </row>
    <row r="27" ht="12" spans="2:73">
      <c r="B27" s="172" t="str">
        <f>IF('1、包装标识检验'!B27="","",'1、包装标识检验'!B27)</f>
        <v/>
      </c>
      <c r="C27" s="173" t="str">
        <f>IF('1、包装标识检验'!C27="","",'1、包装标识检验'!C27)</f>
        <v/>
      </c>
      <c r="D27" s="173" t="str">
        <f>IF('1、包装标识检验'!D27="","",'1、包装标识检验'!D27)</f>
        <v/>
      </c>
      <c r="E27" s="173" t="str">
        <f>IF('1、包装标识检验'!E27="","",'1、包装标识检验'!E27)</f>
        <v/>
      </c>
      <c r="F27" s="174" t="str">
        <f>IF('1、包装标识检验'!F27="","",'1、包装标识检验'!F27)</f>
        <v/>
      </c>
      <c r="G27" s="173" t="str">
        <f>IF('1、包装标识检验'!G27="","",'1、包装标识检验'!G27)</f>
        <v/>
      </c>
      <c r="H27" s="173" t="str">
        <f>IF('1、包装标识检验'!H27="","",'1、包装标识检验'!H27)</f>
        <v/>
      </c>
      <c r="I27" s="181" t="str">
        <f>IF('1、包装标识检验'!I27="","",'1、包装标识检验'!I27)</f>
        <v/>
      </c>
      <c r="J27" s="182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6"/>
      <c r="Z27" s="182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6"/>
      <c r="AP27" s="182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6"/>
      <c r="BF27" s="182"/>
      <c r="BG27" s="183"/>
      <c r="BH27" s="183"/>
      <c r="BI27" s="183"/>
      <c r="BJ27" s="183"/>
      <c r="BK27" s="183"/>
      <c r="BL27" s="183"/>
      <c r="BM27" s="183"/>
      <c r="BN27" s="183"/>
      <c r="BO27" s="183"/>
      <c r="BP27" s="183"/>
      <c r="BQ27" s="183"/>
      <c r="BR27" s="183"/>
      <c r="BS27" s="183"/>
      <c r="BT27" s="183"/>
      <c r="BU27" s="186"/>
    </row>
    <row r="28" ht="12" spans="2:73">
      <c r="B28" s="172" t="str">
        <f>IF('1、包装标识检验'!B28="","",'1、包装标识检验'!B28)</f>
        <v/>
      </c>
      <c r="C28" s="173" t="str">
        <f>IF('1、包装标识检验'!C28="","",'1、包装标识检验'!C28)</f>
        <v/>
      </c>
      <c r="D28" s="173" t="str">
        <f>IF('1、包装标识检验'!D28="","",'1、包装标识检验'!D28)</f>
        <v/>
      </c>
      <c r="E28" s="173" t="str">
        <f>IF('1、包装标识检验'!E28="","",'1、包装标识检验'!E28)</f>
        <v/>
      </c>
      <c r="F28" s="174" t="str">
        <f>IF('1、包装标识检验'!F28="","",'1、包装标识检验'!F28)</f>
        <v/>
      </c>
      <c r="G28" s="173" t="str">
        <f>IF('1、包装标识检验'!G28="","",'1、包装标识检验'!G28)</f>
        <v/>
      </c>
      <c r="H28" s="173" t="str">
        <f>IF('1、包装标识检验'!H28="","",'1、包装标识检验'!H28)</f>
        <v/>
      </c>
      <c r="I28" s="181" t="str">
        <f>IF('1、包装标识检验'!I28="","",'1、包装标识检验'!I28)</f>
        <v/>
      </c>
      <c r="J28" s="182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6"/>
      <c r="Z28" s="182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6"/>
      <c r="AP28" s="182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6"/>
      <c r="BF28" s="182"/>
      <c r="BG28" s="183"/>
      <c r="BH28" s="183"/>
      <c r="BI28" s="183"/>
      <c r="BJ28" s="183"/>
      <c r="BK28" s="183"/>
      <c r="BL28" s="183"/>
      <c r="BM28" s="183"/>
      <c r="BN28" s="183"/>
      <c r="BO28" s="183"/>
      <c r="BP28" s="183"/>
      <c r="BQ28" s="183"/>
      <c r="BR28" s="183"/>
      <c r="BS28" s="183"/>
      <c r="BT28" s="183"/>
      <c r="BU28" s="186"/>
    </row>
    <row r="29" ht="12" spans="2:73">
      <c r="B29" s="172" t="str">
        <f>IF('1、包装标识检验'!B29="","",'1、包装标识检验'!B29)</f>
        <v/>
      </c>
      <c r="C29" s="173" t="str">
        <f>IF('1、包装标识检验'!C29="","",'1、包装标识检验'!C29)</f>
        <v/>
      </c>
      <c r="D29" s="173" t="str">
        <f>IF('1、包装标识检验'!D29="","",'1、包装标识检验'!D29)</f>
        <v/>
      </c>
      <c r="E29" s="173" t="str">
        <f>IF('1、包装标识检验'!E29="","",'1、包装标识检验'!E29)</f>
        <v/>
      </c>
      <c r="F29" s="174" t="str">
        <f>IF('1、包装标识检验'!F29="","",'1、包装标识检验'!F29)</f>
        <v/>
      </c>
      <c r="G29" s="173" t="str">
        <f>IF('1、包装标识检验'!G29="","",'1、包装标识检验'!G29)</f>
        <v/>
      </c>
      <c r="H29" s="173" t="str">
        <f>IF('1、包装标识检验'!H29="","",'1、包装标识检验'!H29)</f>
        <v/>
      </c>
      <c r="I29" s="181" t="str">
        <f>IF('1、包装标识检验'!I29="","",'1、包装标识检验'!I29)</f>
        <v/>
      </c>
      <c r="J29" s="182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6"/>
      <c r="Z29" s="182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6"/>
      <c r="AP29" s="182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6"/>
      <c r="BF29" s="182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3"/>
      <c r="BR29" s="183"/>
      <c r="BS29" s="183"/>
      <c r="BT29" s="183"/>
      <c r="BU29" s="186"/>
    </row>
    <row r="30" ht="12" spans="2:73">
      <c r="B30" s="172" t="str">
        <f>IF('1、包装标识检验'!B30="","",'1、包装标识检验'!B30)</f>
        <v/>
      </c>
      <c r="C30" s="173" t="str">
        <f>IF('1、包装标识检验'!C30="","",'1、包装标识检验'!C30)</f>
        <v/>
      </c>
      <c r="D30" s="173" t="str">
        <f>IF('1、包装标识检验'!D30="","",'1、包装标识检验'!D30)</f>
        <v/>
      </c>
      <c r="E30" s="173" t="str">
        <f>IF('1、包装标识检验'!E30="","",'1、包装标识检验'!E30)</f>
        <v/>
      </c>
      <c r="F30" s="174" t="str">
        <f>IF('1、包装标识检验'!F30="","",'1、包装标识检验'!F30)</f>
        <v/>
      </c>
      <c r="G30" s="173" t="str">
        <f>IF('1、包装标识检验'!G30="","",'1、包装标识检验'!G30)</f>
        <v/>
      </c>
      <c r="H30" s="173" t="str">
        <f>IF('1、包装标识检验'!H30="","",'1、包装标识检验'!H30)</f>
        <v/>
      </c>
      <c r="I30" s="181" t="str">
        <f>IF('1、包装标识检验'!I30="","",'1、包装标识检验'!I30)</f>
        <v/>
      </c>
      <c r="J30" s="182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6"/>
      <c r="Z30" s="182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6"/>
      <c r="AP30" s="182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6"/>
      <c r="BF30" s="182"/>
      <c r="BG30" s="183"/>
      <c r="BH30" s="183"/>
      <c r="BI30" s="183"/>
      <c r="BJ30" s="183"/>
      <c r="BK30" s="183"/>
      <c r="BL30" s="183"/>
      <c r="BM30" s="183"/>
      <c r="BN30" s="183"/>
      <c r="BO30" s="183"/>
      <c r="BP30" s="183"/>
      <c r="BQ30" s="183"/>
      <c r="BR30" s="183"/>
      <c r="BS30" s="183"/>
      <c r="BT30" s="183"/>
      <c r="BU30" s="186"/>
    </row>
    <row r="31" ht="12" spans="2:73">
      <c r="B31" s="172" t="str">
        <f>IF('1、包装标识检验'!B31="","",'1、包装标识检验'!B31)</f>
        <v/>
      </c>
      <c r="C31" s="173" t="str">
        <f>IF('1、包装标识检验'!C31="","",'1、包装标识检验'!C31)</f>
        <v/>
      </c>
      <c r="D31" s="173" t="str">
        <f>IF('1、包装标识检验'!D31="","",'1、包装标识检验'!D31)</f>
        <v/>
      </c>
      <c r="E31" s="173" t="str">
        <f>IF('1、包装标识检验'!E31="","",'1、包装标识检验'!E31)</f>
        <v/>
      </c>
      <c r="F31" s="174" t="str">
        <f>IF('1、包装标识检验'!F31="","",'1、包装标识检验'!F31)</f>
        <v/>
      </c>
      <c r="G31" s="173" t="str">
        <f>IF('1、包装标识检验'!G31="","",'1、包装标识检验'!G31)</f>
        <v/>
      </c>
      <c r="H31" s="173" t="str">
        <f>IF('1、包装标识检验'!H31="","",'1、包装标识检验'!H31)</f>
        <v/>
      </c>
      <c r="I31" s="181" t="str">
        <f>IF('1、包装标识检验'!I31="","",'1、包装标识检验'!I31)</f>
        <v/>
      </c>
      <c r="J31" s="182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6"/>
      <c r="Z31" s="182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6"/>
      <c r="AP31" s="182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6"/>
      <c r="BF31" s="182"/>
      <c r="BG31" s="183"/>
      <c r="BH31" s="183"/>
      <c r="BI31" s="183"/>
      <c r="BJ31" s="183"/>
      <c r="BK31" s="183"/>
      <c r="BL31" s="183"/>
      <c r="BM31" s="183"/>
      <c r="BN31" s="183"/>
      <c r="BO31" s="183"/>
      <c r="BP31" s="183"/>
      <c r="BQ31" s="183"/>
      <c r="BR31" s="183"/>
      <c r="BS31" s="183"/>
      <c r="BT31" s="183"/>
      <c r="BU31" s="186"/>
    </row>
    <row r="32" ht="12" spans="2:73">
      <c r="B32" s="172" t="str">
        <f>IF('1、包装标识检验'!B32="","",'1、包装标识检验'!B32)</f>
        <v/>
      </c>
      <c r="C32" s="173" t="str">
        <f>IF('1、包装标识检验'!C32="","",'1、包装标识检验'!C32)</f>
        <v/>
      </c>
      <c r="D32" s="173" t="str">
        <f>IF('1、包装标识检验'!D32="","",'1、包装标识检验'!D32)</f>
        <v/>
      </c>
      <c r="E32" s="173" t="str">
        <f>IF('1、包装标识检验'!E32="","",'1、包装标识检验'!E32)</f>
        <v/>
      </c>
      <c r="F32" s="174" t="str">
        <f>IF('1、包装标识检验'!F32="","",'1、包装标识检验'!F32)</f>
        <v/>
      </c>
      <c r="G32" s="173" t="str">
        <f>IF('1、包装标识检验'!G32="","",'1、包装标识检验'!G32)</f>
        <v/>
      </c>
      <c r="H32" s="173" t="str">
        <f>IF('1、包装标识检验'!H32="","",'1、包装标识检验'!H32)</f>
        <v/>
      </c>
      <c r="I32" s="181" t="str">
        <f>IF('1、包装标识检验'!I32="","",'1、包装标识检验'!I32)</f>
        <v/>
      </c>
      <c r="J32" s="182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6"/>
      <c r="Z32" s="182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6"/>
      <c r="AP32" s="182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6"/>
      <c r="BF32" s="182"/>
      <c r="BG32" s="183"/>
      <c r="BH32" s="183"/>
      <c r="BI32" s="183"/>
      <c r="BJ32" s="183"/>
      <c r="BK32" s="183"/>
      <c r="BL32" s="183"/>
      <c r="BM32" s="183"/>
      <c r="BN32" s="183"/>
      <c r="BO32" s="183"/>
      <c r="BP32" s="183"/>
      <c r="BQ32" s="183"/>
      <c r="BR32" s="183"/>
      <c r="BS32" s="183"/>
      <c r="BT32" s="183"/>
      <c r="BU32" s="186"/>
    </row>
    <row r="33" ht="12" spans="2:73">
      <c r="B33" s="172" t="str">
        <f>IF('1、包装标识检验'!B33="","",'1、包装标识检验'!B33)</f>
        <v/>
      </c>
      <c r="C33" s="173" t="str">
        <f>IF('1、包装标识检验'!C33="","",'1、包装标识检验'!C33)</f>
        <v/>
      </c>
      <c r="D33" s="173" t="str">
        <f>IF('1、包装标识检验'!D33="","",'1、包装标识检验'!D33)</f>
        <v/>
      </c>
      <c r="E33" s="173" t="str">
        <f>IF('1、包装标识检验'!E33="","",'1、包装标识检验'!E33)</f>
        <v/>
      </c>
      <c r="F33" s="174" t="str">
        <f>IF('1、包装标识检验'!F33="","",'1、包装标识检验'!F33)</f>
        <v/>
      </c>
      <c r="G33" s="173" t="str">
        <f>IF('1、包装标识检验'!G33="","",'1、包装标识检验'!G33)</f>
        <v/>
      </c>
      <c r="H33" s="173" t="str">
        <f>IF('1、包装标识检验'!H33="","",'1、包装标识检验'!H33)</f>
        <v/>
      </c>
      <c r="I33" s="181" t="str">
        <f>IF('1、包装标识检验'!I33="","",'1、包装标识检验'!I33)</f>
        <v/>
      </c>
      <c r="J33" s="182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6"/>
      <c r="Z33" s="182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6"/>
      <c r="AP33" s="182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6"/>
      <c r="BF33" s="182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6"/>
    </row>
    <row r="34" ht="12" spans="2:73">
      <c r="B34" s="172" t="str">
        <f>IF('1、包装标识检验'!B34="","",'1、包装标识检验'!B34)</f>
        <v/>
      </c>
      <c r="C34" s="173" t="str">
        <f>IF('1、包装标识检验'!C34="","",'1、包装标识检验'!C34)</f>
        <v/>
      </c>
      <c r="D34" s="173" t="str">
        <f>IF('1、包装标识检验'!D34="","",'1、包装标识检验'!D34)</f>
        <v/>
      </c>
      <c r="E34" s="173" t="str">
        <f>IF('1、包装标识检验'!E34="","",'1、包装标识检验'!E34)</f>
        <v/>
      </c>
      <c r="F34" s="174" t="str">
        <f>IF('1、包装标识检验'!F34="","",'1、包装标识检验'!F34)</f>
        <v/>
      </c>
      <c r="G34" s="173" t="str">
        <f>IF('1、包装标识检验'!G34="","",'1、包装标识检验'!G34)</f>
        <v/>
      </c>
      <c r="H34" s="173" t="str">
        <f>IF('1、包装标识检验'!H34="","",'1、包装标识检验'!H34)</f>
        <v/>
      </c>
      <c r="I34" s="181" t="str">
        <f>IF('1、包装标识检验'!I34="","",'1、包装标识检验'!I34)</f>
        <v/>
      </c>
      <c r="J34" s="182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6"/>
      <c r="Z34" s="182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6"/>
      <c r="AP34" s="182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6"/>
      <c r="BF34" s="182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6"/>
    </row>
    <row r="35" ht="12" spans="2:73">
      <c r="B35" s="172" t="str">
        <f>IF('1、包装标识检验'!B35="","",'1、包装标识检验'!B35)</f>
        <v/>
      </c>
      <c r="C35" s="173" t="str">
        <f>IF('1、包装标识检验'!C35="","",'1、包装标识检验'!C35)</f>
        <v/>
      </c>
      <c r="D35" s="173" t="str">
        <f>IF('1、包装标识检验'!D35="","",'1、包装标识检验'!D35)</f>
        <v/>
      </c>
      <c r="E35" s="173" t="str">
        <f>IF('1、包装标识检验'!E35="","",'1、包装标识检验'!E35)</f>
        <v/>
      </c>
      <c r="F35" s="174" t="str">
        <f>IF('1、包装标识检验'!F35="","",'1、包装标识检验'!F35)</f>
        <v/>
      </c>
      <c r="G35" s="173" t="str">
        <f>IF('1、包装标识检验'!G35="","",'1、包装标识检验'!G35)</f>
        <v/>
      </c>
      <c r="H35" s="173" t="str">
        <f>IF('1、包装标识检验'!H35="","",'1、包装标识检验'!H35)</f>
        <v/>
      </c>
      <c r="I35" s="181" t="str">
        <f>IF('1、包装标识检验'!I35="","",'1、包装标识检验'!I35)</f>
        <v/>
      </c>
      <c r="J35" s="182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6"/>
      <c r="Z35" s="182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6"/>
      <c r="AP35" s="182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6"/>
      <c r="BF35" s="182"/>
      <c r="BG35" s="183"/>
      <c r="BH35" s="183"/>
      <c r="BI35" s="183"/>
      <c r="BJ35" s="183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6"/>
    </row>
    <row r="36" ht="12" spans="2:73">
      <c r="B36" s="172" t="str">
        <f>IF('1、包装标识检验'!B36="","",'1、包装标识检验'!B36)</f>
        <v/>
      </c>
      <c r="C36" s="173" t="str">
        <f>IF('1、包装标识检验'!C36="","",'1、包装标识检验'!C36)</f>
        <v/>
      </c>
      <c r="D36" s="173" t="str">
        <f>IF('1、包装标识检验'!D36="","",'1、包装标识检验'!D36)</f>
        <v/>
      </c>
      <c r="E36" s="173" t="str">
        <f>IF('1、包装标识检验'!E36="","",'1、包装标识检验'!E36)</f>
        <v/>
      </c>
      <c r="F36" s="174" t="str">
        <f>IF('1、包装标识检验'!F36="","",'1、包装标识检验'!F36)</f>
        <v/>
      </c>
      <c r="G36" s="173" t="str">
        <f>IF('1、包装标识检验'!G36="","",'1、包装标识检验'!G36)</f>
        <v/>
      </c>
      <c r="H36" s="173" t="str">
        <f>IF('1、包装标识检验'!H36="","",'1、包装标识检验'!H36)</f>
        <v/>
      </c>
      <c r="I36" s="181" t="str">
        <f>IF('1、包装标识检验'!I36="","",'1、包装标识检验'!I36)</f>
        <v/>
      </c>
      <c r="J36" s="182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6"/>
      <c r="Z36" s="182"/>
      <c r="AA36" s="183"/>
      <c r="AB36" s="183"/>
      <c r="AC36" s="183"/>
      <c r="AD36" s="183"/>
      <c r="AE36" s="183"/>
      <c r="AF36" s="183"/>
      <c r="AG36" s="183"/>
      <c r="AH36" s="183"/>
      <c r="AI36" s="183"/>
      <c r="AJ36" s="183"/>
      <c r="AK36" s="183"/>
      <c r="AL36" s="183"/>
      <c r="AM36" s="183"/>
      <c r="AN36" s="183"/>
      <c r="AO36" s="186"/>
      <c r="AP36" s="182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6"/>
      <c r="BF36" s="182"/>
      <c r="BG36" s="183"/>
      <c r="BH36" s="183"/>
      <c r="BI36" s="183"/>
      <c r="BJ36" s="183"/>
      <c r="BK36" s="183"/>
      <c r="BL36" s="183"/>
      <c r="BM36" s="183"/>
      <c r="BN36" s="183"/>
      <c r="BO36" s="183"/>
      <c r="BP36" s="183"/>
      <c r="BQ36" s="183"/>
      <c r="BR36" s="183"/>
      <c r="BS36" s="183"/>
      <c r="BT36" s="183"/>
      <c r="BU36" s="186"/>
    </row>
    <row r="37" ht="12" spans="2:73">
      <c r="B37" s="172" t="str">
        <f>IF('1、包装标识检验'!B37="","",'1、包装标识检验'!B37)</f>
        <v/>
      </c>
      <c r="C37" s="173" t="str">
        <f>IF('1、包装标识检验'!C37="","",'1、包装标识检验'!C37)</f>
        <v/>
      </c>
      <c r="D37" s="173" t="str">
        <f>IF('1、包装标识检验'!D37="","",'1、包装标识检验'!D37)</f>
        <v/>
      </c>
      <c r="E37" s="173" t="str">
        <f>IF('1、包装标识检验'!E37="","",'1、包装标识检验'!E37)</f>
        <v/>
      </c>
      <c r="F37" s="174" t="str">
        <f>IF('1、包装标识检验'!F37="","",'1、包装标识检验'!F37)</f>
        <v/>
      </c>
      <c r="G37" s="173" t="str">
        <f>IF('1、包装标识检验'!G37="","",'1、包装标识检验'!G37)</f>
        <v/>
      </c>
      <c r="H37" s="173" t="str">
        <f>IF('1、包装标识检验'!H37="","",'1、包装标识检验'!H37)</f>
        <v/>
      </c>
      <c r="I37" s="181" t="str">
        <f>IF('1、包装标识检验'!I37="","",'1、包装标识检验'!I37)</f>
        <v/>
      </c>
      <c r="J37" s="182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6"/>
      <c r="Z37" s="182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6"/>
      <c r="AP37" s="182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6"/>
      <c r="BF37" s="182"/>
      <c r="BG37" s="183"/>
      <c r="BH37" s="183"/>
      <c r="BI37" s="183"/>
      <c r="BJ37" s="183"/>
      <c r="BK37" s="183"/>
      <c r="BL37" s="183"/>
      <c r="BM37" s="183"/>
      <c r="BN37" s="183"/>
      <c r="BO37" s="183"/>
      <c r="BP37" s="183"/>
      <c r="BQ37" s="183"/>
      <c r="BR37" s="183"/>
      <c r="BS37" s="183"/>
      <c r="BT37" s="183"/>
      <c r="BU37" s="186"/>
    </row>
    <row r="38" ht="12" spans="2:73">
      <c r="B38" s="172" t="str">
        <f>IF('1、包装标识检验'!B38="","",'1、包装标识检验'!B38)</f>
        <v/>
      </c>
      <c r="C38" s="173" t="str">
        <f>IF('1、包装标识检验'!C38="","",'1、包装标识检验'!C38)</f>
        <v/>
      </c>
      <c r="D38" s="173" t="str">
        <f>IF('1、包装标识检验'!D38="","",'1、包装标识检验'!D38)</f>
        <v/>
      </c>
      <c r="E38" s="173" t="str">
        <f>IF('1、包装标识检验'!E38="","",'1、包装标识检验'!E38)</f>
        <v/>
      </c>
      <c r="F38" s="174" t="str">
        <f>IF('1、包装标识检验'!F38="","",'1、包装标识检验'!F38)</f>
        <v/>
      </c>
      <c r="G38" s="173" t="str">
        <f>IF('1、包装标识检验'!G38="","",'1、包装标识检验'!G38)</f>
        <v/>
      </c>
      <c r="H38" s="173" t="str">
        <f>IF('1、包装标识检验'!H38="","",'1、包装标识检验'!H38)</f>
        <v/>
      </c>
      <c r="I38" s="181" t="str">
        <f>IF('1、包装标识检验'!I38="","",'1、包装标识检验'!I38)</f>
        <v/>
      </c>
      <c r="J38" s="182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6"/>
      <c r="Z38" s="182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6"/>
      <c r="AP38" s="182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6"/>
      <c r="BF38" s="182"/>
      <c r="BG38" s="183"/>
      <c r="BH38" s="183"/>
      <c r="BI38" s="183"/>
      <c r="BJ38" s="183"/>
      <c r="BK38" s="183"/>
      <c r="BL38" s="183"/>
      <c r="BM38" s="183"/>
      <c r="BN38" s="183"/>
      <c r="BO38" s="183"/>
      <c r="BP38" s="183"/>
      <c r="BQ38" s="183"/>
      <c r="BR38" s="183"/>
      <c r="BS38" s="183"/>
      <c r="BT38" s="183"/>
      <c r="BU38" s="186"/>
    </row>
    <row r="39" ht="12" spans="2:73">
      <c r="B39" s="172" t="str">
        <f>IF('1、包装标识检验'!B39="","",'1、包装标识检验'!B39)</f>
        <v/>
      </c>
      <c r="C39" s="173" t="str">
        <f>IF('1、包装标识检验'!C39="","",'1、包装标识检验'!C39)</f>
        <v/>
      </c>
      <c r="D39" s="173" t="str">
        <f>IF('1、包装标识检验'!D39="","",'1、包装标识检验'!D39)</f>
        <v/>
      </c>
      <c r="E39" s="173" t="str">
        <f>IF('1、包装标识检验'!E39="","",'1、包装标识检验'!E39)</f>
        <v/>
      </c>
      <c r="F39" s="174" t="str">
        <f>IF('1、包装标识检验'!F39="","",'1、包装标识检验'!F39)</f>
        <v/>
      </c>
      <c r="G39" s="173" t="str">
        <f>IF('1、包装标识检验'!G39="","",'1、包装标识检验'!G39)</f>
        <v/>
      </c>
      <c r="H39" s="173" t="str">
        <f>IF('1、包装标识检验'!H39="","",'1、包装标识检验'!H39)</f>
        <v/>
      </c>
      <c r="I39" s="181" t="str">
        <f>IF('1、包装标识检验'!I39="","",'1、包装标识检验'!I39)</f>
        <v/>
      </c>
      <c r="J39" s="182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6"/>
      <c r="Z39" s="182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6"/>
      <c r="AP39" s="182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6"/>
      <c r="BF39" s="182"/>
      <c r="BG39" s="183"/>
      <c r="BH39" s="183"/>
      <c r="BI39" s="183"/>
      <c r="BJ39" s="183"/>
      <c r="BK39" s="183"/>
      <c r="BL39" s="183"/>
      <c r="BM39" s="183"/>
      <c r="BN39" s="183"/>
      <c r="BO39" s="183"/>
      <c r="BP39" s="183"/>
      <c r="BQ39" s="183"/>
      <c r="BR39" s="183"/>
      <c r="BS39" s="183"/>
      <c r="BT39" s="183"/>
      <c r="BU39" s="186"/>
    </row>
    <row r="40" ht="12" spans="2:73">
      <c r="B40" s="172" t="str">
        <f>IF('1、包装标识检验'!B40="","",'1、包装标识检验'!B40)</f>
        <v/>
      </c>
      <c r="C40" s="173" t="str">
        <f>IF('1、包装标识检验'!C40="","",'1、包装标识检验'!C40)</f>
        <v/>
      </c>
      <c r="D40" s="173" t="str">
        <f>IF('1、包装标识检验'!D40="","",'1、包装标识检验'!D40)</f>
        <v/>
      </c>
      <c r="E40" s="173" t="str">
        <f>IF('1、包装标识检验'!E40="","",'1、包装标识检验'!E40)</f>
        <v/>
      </c>
      <c r="F40" s="174" t="str">
        <f>IF('1、包装标识检验'!F40="","",'1、包装标识检验'!F40)</f>
        <v/>
      </c>
      <c r="G40" s="173" t="str">
        <f>IF('1、包装标识检验'!G40="","",'1、包装标识检验'!G40)</f>
        <v/>
      </c>
      <c r="H40" s="173" t="str">
        <f>IF('1、包装标识检验'!H40="","",'1、包装标识检验'!H40)</f>
        <v/>
      </c>
      <c r="I40" s="181" t="str">
        <f>IF('1、包装标识检验'!I40="","",'1、包装标识检验'!I40)</f>
        <v/>
      </c>
      <c r="J40" s="182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6"/>
      <c r="Z40" s="182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6"/>
      <c r="AP40" s="182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6"/>
      <c r="BF40" s="182"/>
      <c r="BG40" s="183"/>
      <c r="BH40" s="183"/>
      <c r="BI40" s="183"/>
      <c r="BJ40" s="183"/>
      <c r="BK40" s="183"/>
      <c r="BL40" s="183"/>
      <c r="BM40" s="183"/>
      <c r="BN40" s="183"/>
      <c r="BO40" s="183"/>
      <c r="BP40" s="183"/>
      <c r="BQ40" s="183"/>
      <c r="BR40" s="183"/>
      <c r="BS40" s="183"/>
      <c r="BT40" s="183"/>
      <c r="BU40" s="186"/>
    </row>
    <row r="41" ht="12" spans="2:73">
      <c r="B41" s="172" t="str">
        <f>IF('1、包装标识检验'!B41="","",'1、包装标识检验'!B41)</f>
        <v/>
      </c>
      <c r="C41" s="173" t="str">
        <f>IF('1、包装标识检验'!C41="","",'1、包装标识检验'!C41)</f>
        <v/>
      </c>
      <c r="D41" s="173" t="str">
        <f>IF('1、包装标识检验'!D41="","",'1、包装标识检验'!D41)</f>
        <v/>
      </c>
      <c r="E41" s="173" t="str">
        <f>IF('1、包装标识检验'!E41="","",'1、包装标识检验'!E41)</f>
        <v/>
      </c>
      <c r="F41" s="174" t="str">
        <f>IF('1、包装标识检验'!F41="","",'1、包装标识检验'!F41)</f>
        <v/>
      </c>
      <c r="G41" s="173" t="str">
        <f>IF('1、包装标识检验'!G41="","",'1、包装标识检验'!G41)</f>
        <v/>
      </c>
      <c r="H41" s="173" t="str">
        <f>IF('1、包装标识检验'!H41="","",'1、包装标识检验'!H41)</f>
        <v/>
      </c>
      <c r="I41" s="181" t="str">
        <f>IF('1、包装标识检验'!I41="","",'1、包装标识检验'!I41)</f>
        <v/>
      </c>
      <c r="J41" s="182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6"/>
      <c r="Z41" s="182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6"/>
      <c r="AP41" s="182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6"/>
      <c r="BF41" s="182"/>
      <c r="BG41" s="183"/>
      <c r="BH41" s="183"/>
      <c r="BI41" s="183"/>
      <c r="BJ41" s="183"/>
      <c r="BK41" s="183"/>
      <c r="BL41" s="183"/>
      <c r="BM41" s="183"/>
      <c r="BN41" s="183"/>
      <c r="BO41" s="183"/>
      <c r="BP41" s="183"/>
      <c r="BQ41" s="183"/>
      <c r="BR41" s="183"/>
      <c r="BS41" s="183"/>
      <c r="BT41" s="183"/>
      <c r="BU41" s="186"/>
    </row>
    <row r="42" ht="12" spans="2:73">
      <c r="B42" s="172" t="str">
        <f>IF('1、包装标识检验'!B42="","",'1、包装标识检验'!B42)</f>
        <v/>
      </c>
      <c r="C42" s="173" t="str">
        <f>IF('1、包装标识检验'!C42="","",'1、包装标识检验'!C42)</f>
        <v/>
      </c>
      <c r="D42" s="173" t="str">
        <f>IF('1、包装标识检验'!D42="","",'1、包装标识检验'!D42)</f>
        <v/>
      </c>
      <c r="E42" s="173" t="str">
        <f>IF('1、包装标识检验'!E42="","",'1、包装标识检验'!E42)</f>
        <v/>
      </c>
      <c r="F42" s="174" t="str">
        <f>IF('1、包装标识检验'!F42="","",'1、包装标识检验'!F42)</f>
        <v/>
      </c>
      <c r="G42" s="173" t="str">
        <f>IF('1、包装标识检验'!G42="","",'1、包装标识检验'!G42)</f>
        <v/>
      </c>
      <c r="H42" s="173" t="str">
        <f>IF('1、包装标识检验'!H42="","",'1、包装标识检验'!H42)</f>
        <v/>
      </c>
      <c r="I42" s="181" t="str">
        <f>IF('1、包装标识检验'!I42="","",'1、包装标识检验'!I42)</f>
        <v/>
      </c>
      <c r="J42" s="182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6"/>
      <c r="Z42" s="182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6"/>
      <c r="AP42" s="182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6"/>
      <c r="BF42" s="182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6"/>
    </row>
    <row r="43" ht="12" spans="2:73">
      <c r="B43" s="172" t="str">
        <f>IF('1、包装标识检验'!B43="","",'1、包装标识检验'!B43)</f>
        <v/>
      </c>
      <c r="C43" s="173" t="str">
        <f>IF('1、包装标识检验'!C43="","",'1、包装标识检验'!C43)</f>
        <v/>
      </c>
      <c r="D43" s="173" t="str">
        <f>IF('1、包装标识检验'!D43="","",'1、包装标识检验'!D43)</f>
        <v/>
      </c>
      <c r="E43" s="173" t="str">
        <f>IF('1、包装标识检验'!E43="","",'1、包装标识检验'!E43)</f>
        <v/>
      </c>
      <c r="F43" s="174" t="str">
        <f>IF('1、包装标识检验'!F43="","",'1、包装标识检验'!F43)</f>
        <v/>
      </c>
      <c r="G43" s="173" t="str">
        <f>IF('1、包装标识检验'!G43="","",'1、包装标识检验'!G43)</f>
        <v/>
      </c>
      <c r="H43" s="173" t="str">
        <f>IF('1、包装标识检验'!H43="","",'1、包装标识检验'!H43)</f>
        <v/>
      </c>
      <c r="I43" s="181" t="str">
        <f>IF('1、包装标识检验'!I43="","",'1、包装标识检验'!I43)</f>
        <v/>
      </c>
      <c r="J43" s="182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6"/>
      <c r="Z43" s="182"/>
      <c r="AA43" s="183"/>
      <c r="AB43" s="183"/>
      <c r="AC43" s="183"/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6"/>
      <c r="AP43" s="182"/>
      <c r="AQ43" s="183"/>
      <c r="AR43" s="183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6"/>
      <c r="BF43" s="182"/>
      <c r="BG43" s="183"/>
      <c r="BH43" s="183"/>
      <c r="BI43" s="183"/>
      <c r="BJ43" s="183"/>
      <c r="BK43" s="183"/>
      <c r="BL43" s="183"/>
      <c r="BM43" s="183"/>
      <c r="BN43" s="183"/>
      <c r="BO43" s="183"/>
      <c r="BP43" s="183"/>
      <c r="BQ43" s="183"/>
      <c r="BR43" s="183"/>
      <c r="BS43" s="183"/>
      <c r="BT43" s="183"/>
      <c r="BU43" s="186"/>
    </row>
    <row r="44" ht="12" spans="2:73">
      <c r="B44" s="172" t="str">
        <f>IF('1、包装标识检验'!B44="","",'1、包装标识检验'!B44)</f>
        <v/>
      </c>
      <c r="C44" s="173" t="str">
        <f>IF('1、包装标识检验'!C44="","",'1、包装标识检验'!C44)</f>
        <v/>
      </c>
      <c r="D44" s="173" t="str">
        <f>IF('1、包装标识检验'!D44="","",'1、包装标识检验'!D44)</f>
        <v/>
      </c>
      <c r="E44" s="173" t="str">
        <f>IF('1、包装标识检验'!E44="","",'1、包装标识检验'!E44)</f>
        <v/>
      </c>
      <c r="F44" s="174" t="str">
        <f>IF('1、包装标识检验'!F44="","",'1、包装标识检验'!F44)</f>
        <v/>
      </c>
      <c r="G44" s="173" t="str">
        <f>IF('1、包装标识检验'!G44="","",'1、包装标识检验'!G44)</f>
        <v/>
      </c>
      <c r="H44" s="173" t="str">
        <f>IF('1、包装标识检验'!H44="","",'1、包装标识检验'!H44)</f>
        <v/>
      </c>
      <c r="I44" s="181" t="str">
        <f>IF('1、包装标识检验'!I44="","",'1、包装标识检验'!I44)</f>
        <v/>
      </c>
      <c r="J44" s="182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6"/>
      <c r="Z44" s="182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  <c r="AO44" s="186"/>
      <c r="AP44" s="182"/>
      <c r="AQ44" s="183"/>
      <c r="AR44" s="183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6"/>
      <c r="BF44" s="182"/>
      <c r="BG44" s="183"/>
      <c r="BH44" s="183"/>
      <c r="BI44" s="183"/>
      <c r="BJ44" s="183"/>
      <c r="BK44" s="183"/>
      <c r="BL44" s="183"/>
      <c r="BM44" s="183"/>
      <c r="BN44" s="183"/>
      <c r="BO44" s="183"/>
      <c r="BP44" s="183"/>
      <c r="BQ44" s="183"/>
      <c r="BR44" s="183"/>
      <c r="BS44" s="183"/>
      <c r="BT44" s="183"/>
      <c r="BU44" s="186"/>
    </row>
    <row r="45" ht="12" spans="2:73">
      <c r="B45" s="172" t="str">
        <f>IF('1、包装标识检验'!B45="","",'1、包装标识检验'!B45)</f>
        <v/>
      </c>
      <c r="C45" s="173" t="str">
        <f>IF('1、包装标识检验'!C45="","",'1、包装标识检验'!C45)</f>
        <v/>
      </c>
      <c r="D45" s="173" t="str">
        <f>IF('1、包装标识检验'!D45="","",'1、包装标识检验'!D45)</f>
        <v/>
      </c>
      <c r="E45" s="173" t="str">
        <f>IF('1、包装标识检验'!E45="","",'1、包装标识检验'!E45)</f>
        <v/>
      </c>
      <c r="F45" s="174" t="str">
        <f>IF('1、包装标识检验'!F45="","",'1、包装标识检验'!F45)</f>
        <v/>
      </c>
      <c r="G45" s="173" t="str">
        <f>IF('1、包装标识检验'!G45="","",'1、包装标识检验'!G45)</f>
        <v/>
      </c>
      <c r="H45" s="173" t="str">
        <f>IF('1、包装标识检验'!H45="","",'1、包装标识检验'!H45)</f>
        <v/>
      </c>
      <c r="I45" s="181" t="str">
        <f>IF('1、包装标识检验'!I45="","",'1、包装标识检验'!I45)</f>
        <v/>
      </c>
      <c r="J45" s="182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6"/>
      <c r="Z45" s="182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6"/>
      <c r="AP45" s="182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6"/>
      <c r="BF45" s="182"/>
      <c r="BG45" s="183"/>
      <c r="BH45" s="183"/>
      <c r="BI45" s="183"/>
      <c r="BJ45" s="183"/>
      <c r="BK45" s="183"/>
      <c r="BL45" s="183"/>
      <c r="BM45" s="183"/>
      <c r="BN45" s="183"/>
      <c r="BO45" s="183"/>
      <c r="BP45" s="183"/>
      <c r="BQ45" s="183"/>
      <c r="BR45" s="183"/>
      <c r="BS45" s="183"/>
      <c r="BT45" s="183"/>
      <c r="BU45" s="186"/>
    </row>
    <row r="46" ht="12" spans="2:73">
      <c r="B46" s="172" t="str">
        <f>IF('1、包装标识检验'!B46="","",'1、包装标识检验'!B46)</f>
        <v/>
      </c>
      <c r="C46" s="173" t="str">
        <f>IF('1、包装标识检验'!C46="","",'1、包装标识检验'!C46)</f>
        <v/>
      </c>
      <c r="D46" s="173" t="str">
        <f>IF('1、包装标识检验'!D46="","",'1、包装标识检验'!D46)</f>
        <v/>
      </c>
      <c r="E46" s="173" t="str">
        <f>IF('1、包装标识检验'!E46="","",'1、包装标识检验'!E46)</f>
        <v/>
      </c>
      <c r="F46" s="174" t="str">
        <f>IF('1、包装标识检验'!F46="","",'1、包装标识检验'!F46)</f>
        <v/>
      </c>
      <c r="G46" s="173" t="str">
        <f>IF('1、包装标识检验'!G46="","",'1、包装标识检验'!G46)</f>
        <v/>
      </c>
      <c r="H46" s="173" t="str">
        <f>IF('1、包装标识检验'!H46="","",'1、包装标识检验'!H46)</f>
        <v/>
      </c>
      <c r="I46" s="181" t="str">
        <f>IF('1、包装标识检验'!I46="","",'1、包装标识检验'!I46)</f>
        <v/>
      </c>
      <c r="J46" s="182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6"/>
      <c r="Z46" s="182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6"/>
      <c r="AP46" s="182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6"/>
      <c r="BF46" s="182"/>
      <c r="BG46" s="183"/>
      <c r="BH46" s="183"/>
      <c r="BI46" s="183"/>
      <c r="BJ46" s="183"/>
      <c r="BK46" s="183"/>
      <c r="BL46" s="183"/>
      <c r="BM46" s="183"/>
      <c r="BN46" s="183"/>
      <c r="BO46" s="183"/>
      <c r="BP46" s="183"/>
      <c r="BQ46" s="183"/>
      <c r="BR46" s="183"/>
      <c r="BS46" s="183"/>
      <c r="BT46" s="183"/>
      <c r="BU46" s="186"/>
    </row>
    <row r="47" ht="12" spans="2:73">
      <c r="B47" s="172" t="str">
        <f>IF('1、包装标识检验'!B47="","",'1、包装标识检验'!B47)</f>
        <v/>
      </c>
      <c r="C47" s="173" t="str">
        <f>IF('1、包装标识检验'!C47="","",'1、包装标识检验'!C47)</f>
        <v/>
      </c>
      <c r="D47" s="173" t="str">
        <f>IF('1、包装标识检验'!D47="","",'1、包装标识检验'!D47)</f>
        <v/>
      </c>
      <c r="E47" s="173" t="str">
        <f>IF('1、包装标识检验'!E47="","",'1、包装标识检验'!E47)</f>
        <v/>
      </c>
      <c r="F47" s="174" t="str">
        <f>IF('1、包装标识检验'!F47="","",'1、包装标识检验'!F47)</f>
        <v/>
      </c>
      <c r="G47" s="173" t="str">
        <f>IF('1、包装标识检验'!G47="","",'1、包装标识检验'!G47)</f>
        <v/>
      </c>
      <c r="H47" s="173" t="str">
        <f>IF('1、包装标识检验'!H47="","",'1、包装标识检验'!H47)</f>
        <v/>
      </c>
      <c r="I47" s="181" t="str">
        <f>IF('1、包装标识检验'!I47="","",'1、包装标识检验'!I47)</f>
        <v/>
      </c>
      <c r="J47" s="182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6"/>
      <c r="Z47" s="182"/>
      <c r="AA47" s="183"/>
      <c r="AB47" s="183"/>
      <c r="AC47" s="183"/>
      <c r="AD47" s="183"/>
      <c r="AE47" s="183"/>
      <c r="AF47" s="183"/>
      <c r="AG47" s="183"/>
      <c r="AH47" s="183"/>
      <c r="AI47" s="183"/>
      <c r="AJ47" s="183"/>
      <c r="AK47" s="183"/>
      <c r="AL47" s="183"/>
      <c r="AM47" s="183"/>
      <c r="AN47" s="183"/>
      <c r="AO47" s="186"/>
      <c r="AP47" s="182"/>
      <c r="AQ47" s="183"/>
      <c r="AR47" s="183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/>
      <c r="BE47" s="186"/>
      <c r="BF47" s="182"/>
      <c r="BG47" s="183"/>
      <c r="BH47" s="183"/>
      <c r="BI47" s="183"/>
      <c r="BJ47" s="183"/>
      <c r="BK47" s="183"/>
      <c r="BL47" s="183"/>
      <c r="BM47" s="183"/>
      <c r="BN47" s="183"/>
      <c r="BO47" s="183"/>
      <c r="BP47" s="183"/>
      <c r="BQ47" s="183"/>
      <c r="BR47" s="183"/>
      <c r="BS47" s="183"/>
      <c r="BT47" s="183"/>
      <c r="BU47" s="186"/>
    </row>
    <row r="48" ht="12" spans="2:73">
      <c r="B48" s="172" t="str">
        <f>IF('1、包装标识检验'!B48="","",'1、包装标识检验'!B48)</f>
        <v/>
      </c>
      <c r="C48" s="173" t="str">
        <f>IF('1、包装标识检验'!C48="","",'1、包装标识检验'!C48)</f>
        <v/>
      </c>
      <c r="D48" s="173" t="str">
        <f>IF('1、包装标识检验'!D48="","",'1、包装标识检验'!D48)</f>
        <v/>
      </c>
      <c r="E48" s="173" t="str">
        <f>IF('1、包装标识检验'!E48="","",'1、包装标识检验'!E48)</f>
        <v/>
      </c>
      <c r="F48" s="174" t="str">
        <f>IF('1、包装标识检验'!F48="","",'1、包装标识检验'!F48)</f>
        <v/>
      </c>
      <c r="G48" s="173" t="str">
        <f>IF('1、包装标识检验'!G48="","",'1、包装标识检验'!G48)</f>
        <v/>
      </c>
      <c r="H48" s="173" t="str">
        <f>IF('1、包装标识检验'!H48="","",'1、包装标识检验'!H48)</f>
        <v/>
      </c>
      <c r="I48" s="181" t="str">
        <f>IF('1、包装标识检验'!I48="","",'1、包装标识检验'!I48)</f>
        <v/>
      </c>
      <c r="J48" s="182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6"/>
      <c r="Z48" s="182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6"/>
      <c r="AP48" s="182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6"/>
      <c r="BF48" s="182"/>
      <c r="BG48" s="183"/>
      <c r="BH48" s="183"/>
      <c r="BI48" s="183"/>
      <c r="BJ48" s="183"/>
      <c r="BK48" s="183"/>
      <c r="BL48" s="183"/>
      <c r="BM48" s="183"/>
      <c r="BN48" s="183"/>
      <c r="BO48" s="183"/>
      <c r="BP48" s="183"/>
      <c r="BQ48" s="183"/>
      <c r="BR48" s="183"/>
      <c r="BS48" s="183"/>
      <c r="BT48" s="183"/>
      <c r="BU48" s="186"/>
    </row>
    <row r="49" ht="12" spans="2:73">
      <c r="B49" s="172" t="str">
        <f>IF('1、包装标识检验'!B49="","",'1、包装标识检验'!B49)</f>
        <v/>
      </c>
      <c r="C49" s="173" t="str">
        <f>IF('1、包装标识检验'!C49="","",'1、包装标识检验'!C49)</f>
        <v/>
      </c>
      <c r="D49" s="173" t="str">
        <f>IF('1、包装标识检验'!D49="","",'1、包装标识检验'!D49)</f>
        <v/>
      </c>
      <c r="E49" s="173" t="str">
        <f>IF('1、包装标识检验'!E49="","",'1、包装标识检验'!E49)</f>
        <v/>
      </c>
      <c r="F49" s="174" t="str">
        <f>IF('1、包装标识检验'!F49="","",'1、包装标识检验'!F49)</f>
        <v/>
      </c>
      <c r="G49" s="173" t="str">
        <f>IF('1、包装标识检验'!G49="","",'1、包装标识检验'!G49)</f>
        <v/>
      </c>
      <c r="H49" s="173" t="str">
        <f>IF('1、包装标识检验'!H49="","",'1、包装标识检验'!H49)</f>
        <v/>
      </c>
      <c r="I49" s="181" t="str">
        <f>IF('1、包装标识检验'!I49="","",'1、包装标识检验'!I49)</f>
        <v/>
      </c>
      <c r="J49" s="182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6"/>
      <c r="Z49" s="182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6"/>
      <c r="AP49" s="182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6"/>
      <c r="BF49" s="182"/>
      <c r="BG49" s="183"/>
      <c r="BH49" s="183"/>
      <c r="BI49" s="183"/>
      <c r="BJ49" s="183"/>
      <c r="BK49" s="183"/>
      <c r="BL49" s="183"/>
      <c r="BM49" s="183"/>
      <c r="BN49" s="183"/>
      <c r="BO49" s="183"/>
      <c r="BP49" s="183"/>
      <c r="BQ49" s="183"/>
      <c r="BR49" s="183"/>
      <c r="BS49" s="183"/>
      <c r="BT49" s="183"/>
      <c r="BU49" s="186"/>
    </row>
    <row r="50" ht="12" spans="2:73">
      <c r="B50" s="172" t="str">
        <f>IF('1、包装标识检验'!B50="","",'1、包装标识检验'!B50)</f>
        <v/>
      </c>
      <c r="C50" s="173" t="str">
        <f>IF('1、包装标识检验'!C50="","",'1、包装标识检验'!C50)</f>
        <v/>
      </c>
      <c r="D50" s="173" t="str">
        <f>IF('1、包装标识检验'!D50="","",'1、包装标识检验'!D50)</f>
        <v/>
      </c>
      <c r="E50" s="173" t="str">
        <f>IF('1、包装标识检验'!E50="","",'1、包装标识检验'!E50)</f>
        <v/>
      </c>
      <c r="F50" s="174" t="str">
        <f>IF('1、包装标识检验'!F50="","",'1、包装标识检验'!F50)</f>
        <v/>
      </c>
      <c r="G50" s="173" t="str">
        <f>IF('1、包装标识检验'!G50="","",'1、包装标识检验'!G50)</f>
        <v/>
      </c>
      <c r="H50" s="173" t="str">
        <f>IF('1、包装标识检验'!H50="","",'1、包装标识检验'!H50)</f>
        <v/>
      </c>
      <c r="I50" s="181" t="str">
        <f>IF('1、包装标识检验'!I50="","",'1、包装标识检验'!I50)</f>
        <v/>
      </c>
      <c r="J50" s="182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6"/>
      <c r="Z50" s="182"/>
      <c r="AA50" s="183"/>
      <c r="AB50" s="183"/>
      <c r="AC50" s="183"/>
      <c r="AD50" s="183"/>
      <c r="AE50" s="183"/>
      <c r="AF50" s="183"/>
      <c r="AG50" s="183"/>
      <c r="AH50" s="183"/>
      <c r="AI50" s="183"/>
      <c r="AJ50" s="183"/>
      <c r="AK50" s="183"/>
      <c r="AL50" s="183"/>
      <c r="AM50" s="183"/>
      <c r="AN50" s="183"/>
      <c r="AO50" s="186"/>
      <c r="AP50" s="182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6"/>
      <c r="BF50" s="182"/>
      <c r="BG50" s="183"/>
      <c r="BH50" s="183"/>
      <c r="BI50" s="183"/>
      <c r="BJ50" s="183"/>
      <c r="BK50" s="183"/>
      <c r="BL50" s="183"/>
      <c r="BM50" s="183"/>
      <c r="BN50" s="183"/>
      <c r="BO50" s="183"/>
      <c r="BP50" s="183"/>
      <c r="BQ50" s="183"/>
      <c r="BR50" s="183"/>
      <c r="BS50" s="183"/>
      <c r="BT50" s="183"/>
      <c r="BU50" s="186"/>
    </row>
    <row r="51" ht="12" spans="2:73">
      <c r="B51" s="172" t="str">
        <f>IF('1、包装标识检验'!B51="","",'1、包装标识检验'!B51)</f>
        <v/>
      </c>
      <c r="C51" s="173" t="str">
        <f>IF('1、包装标识检验'!C51="","",'1、包装标识检验'!C51)</f>
        <v/>
      </c>
      <c r="D51" s="173" t="str">
        <f>IF('1、包装标识检验'!D51="","",'1、包装标识检验'!D51)</f>
        <v/>
      </c>
      <c r="E51" s="173" t="str">
        <f>IF('1、包装标识检验'!E51="","",'1、包装标识检验'!E51)</f>
        <v/>
      </c>
      <c r="F51" s="174" t="str">
        <f>IF('1、包装标识检验'!F51="","",'1、包装标识检验'!F51)</f>
        <v/>
      </c>
      <c r="G51" s="173" t="str">
        <f>IF('1、包装标识检验'!G51="","",'1、包装标识检验'!G51)</f>
        <v/>
      </c>
      <c r="H51" s="173" t="str">
        <f>IF('1、包装标识检验'!H51="","",'1、包装标识检验'!H51)</f>
        <v/>
      </c>
      <c r="I51" s="181" t="str">
        <f>IF('1、包装标识检验'!I51="","",'1、包装标识检验'!I51)</f>
        <v/>
      </c>
      <c r="J51" s="182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6"/>
      <c r="Z51" s="182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6"/>
      <c r="AP51" s="182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6"/>
      <c r="BF51" s="182"/>
      <c r="BG51" s="183"/>
      <c r="BH51" s="183"/>
      <c r="BI51" s="183"/>
      <c r="BJ51" s="183"/>
      <c r="BK51" s="183"/>
      <c r="BL51" s="183"/>
      <c r="BM51" s="183"/>
      <c r="BN51" s="183"/>
      <c r="BO51" s="183"/>
      <c r="BP51" s="183"/>
      <c r="BQ51" s="183"/>
      <c r="BR51" s="183"/>
      <c r="BS51" s="183"/>
      <c r="BT51" s="183"/>
      <c r="BU51" s="186"/>
    </row>
    <row r="52" ht="12" spans="2:73">
      <c r="B52" s="172" t="str">
        <f>IF('1、包装标识检验'!B52="","",'1、包装标识检验'!B52)</f>
        <v/>
      </c>
      <c r="C52" s="173" t="str">
        <f>IF('1、包装标识检验'!C52="","",'1、包装标识检验'!C52)</f>
        <v/>
      </c>
      <c r="D52" s="173" t="str">
        <f>IF('1、包装标识检验'!D52="","",'1、包装标识检验'!D52)</f>
        <v/>
      </c>
      <c r="E52" s="173" t="str">
        <f>IF('1、包装标识检验'!E52="","",'1、包装标识检验'!E52)</f>
        <v/>
      </c>
      <c r="F52" s="174" t="str">
        <f>IF('1、包装标识检验'!F52="","",'1、包装标识检验'!F52)</f>
        <v/>
      </c>
      <c r="G52" s="173" t="str">
        <f>IF('1、包装标识检验'!G52="","",'1、包装标识检验'!G52)</f>
        <v/>
      </c>
      <c r="H52" s="173" t="str">
        <f>IF('1、包装标识检验'!H52="","",'1、包装标识检验'!H52)</f>
        <v/>
      </c>
      <c r="I52" s="181" t="str">
        <f>IF('1、包装标识检验'!I52="","",'1、包装标识检验'!I52)</f>
        <v/>
      </c>
      <c r="J52" s="182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6"/>
      <c r="Z52" s="182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6"/>
      <c r="AP52" s="182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6"/>
      <c r="BF52" s="182"/>
      <c r="BG52" s="183"/>
      <c r="BH52" s="183"/>
      <c r="BI52" s="183"/>
      <c r="BJ52" s="183"/>
      <c r="BK52" s="183"/>
      <c r="BL52" s="183"/>
      <c r="BM52" s="183"/>
      <c r="BN52" s="183"/>
      <c r="BO52" s="183"/>
      <c r="BP52" s="183"/>
      <c r="BQ52" s="183"/>
      <c r="BR52" s="183"/>
      <c r="BS52" s="183"/>
      <c r="BT52" s="183"/>
      <c r="BU52" s="186"/>
    </row>
    <row r="53" ht="12" spans="2:73">
      <c r="B53" s="172" t="str">
        <f>IF('1、包装标识检验'!B53="","",'1、包装标识检验'!B53)</f>
        <v/>
      </c>
      <c r="C53" s="173" t="str">
        <f>IF('1、包装标识检验'!C53="","",'1、包装标识检验'!C53)</f>
        <v/>
      </c>
      <c r="D53" s="173" t="str">
        <f>IF('1、包装标识检验'!D53="","",'1、包装标识检验'!D53)</f>
        <v/>
      </c>
      <c r="E53" s="173" t="str">
        <f>IF('1、包装标识检验'!E53="","",'1、包装标识检验'!E53)</f>
        <v/>
      </c>
      <c r="F53" s="174" t="str">
        <f>IF('1、包装标识检验'!F53="","",'1、包装标识检验'!F53)</f>
        <v/>
      </c>
      <c r="G53" s="173" t="str">
        <f>IF('1、包装标识检验'!G53="","",'1、包装标识检验'!G53)</f>
        <v/>
      </c>
      <c r="H53" s="173" t="str">
        <f>IF('1、包装标识检验'!H53="","",'1、包装标识检验'!H53)</f>
        <v/>
      </c>
      <c r="I53" s="181" t="str">
        <f>IF('1、包装标识检验'!I53="","",'1、包装标识检验'!I53)</f>
        <v/>
      </c>
      <c r="J53" s="182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6"/>
      <c r="Z53" s="182"/>
      <c r="AA53" s="183"/>
      <c r="AB53" s="183"/>
      <c r="AC53" s="183"/>
      <c r="AD53" s="183"/>
      <c r="AE53" s="183"/>
      <c r="AF53" s="183"/>
      <c r="AG53" s="183"/>
      <c r="AH53" s="183"/>
      <c r="AI53" s="183"/>
      <c r="AJ53" s="183"/>
      <c r="AK53" s="183"/>
      <c r="AL53" s="183"/>
      <c r="AM53" s="183"/>
      <c r="AN53" s="183"/>
      <c r="AO53" s="186"/>
      <c r="AP53" s="182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6"/>
      <c r="BF53" s="182"/>
      <c r="BG53" s="183"/>
      <c r="BH53" s="183"/>
      <c r="BI53" s="183"/>
      <c r="BJ53" s="183"/>
      <c r="BK53" s="183"/>
      <c r="BL53" s="183"/>
      <c r="BM53" s="183"/>
      <c r="BN53" s="183"/>
      <c r="BO53" s="183"/>
      <c r="BP53" s="183"/>
      <c r="BQ53" s="183"/>
      <c r="BR53" s="183"/>
      <c r="BS53" s="183"/>
      <c r="BT53" s="183"/>
      <c r="BU53" s="186"/>
    </row>
    <row r="54" ht="12" spans="2:73">
      <c r="B54" s="172" t="str">
        <f>IF('1、包装标识检验'!B54="","",'1、包装标识检验'!B54)</f>
        <v/>
      </c>
      <c r="C54" s="173" t="str">
        <f>IF('1、包装标识检验'!C54="","",'1、包装标识检验'!C54)</f>
        <v/>
      </c>
      <c r="D54" s="173" t="str">
        <f>IF('1、包装标识检验'!D54="","",'1、包装标识检验'!D54)</f>
        <v/>
      </c>
      <c r="E54" s="173" t="str">
        <f>IF('1、包装标识检验'!E54="","",'1、包装标识检验'!E54)</f>
        <v/>
      </c>
      <c r="F54" s="174" t="str">
        <f>IF('1、包装标识检验'!F54="","",'1、包装标识检验'!F54)</f>
        <v/>
      </c>
      <c r="G54" s="173" t="str">
        <f>IF('1、包装标识检验'!G54="","",'1、包装标识检验'!G54)</f>
        <v/>
      </c>
      <c r="H54" s="173" t="str">
        <f>IF('1、包装标识检验'!H54="","",'1、包装标识检验'!H54)</f>
        <v/>
      </c>
      <c r="I54" s="181" t="str">
        <f>IF('1、包装标识检验'!I54="","",'1、包装标识检验'!I54)</f>
        <v/>
      </c>
      <c r="J54" s="182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6"/>
      <c r="Z54" s="182"/>
      <c r="AA54" s="183"/>
      <c r="AB54" s="183"/>
      <c r="AC54" s="183"/>
      <c r="AD54" s="183"/>
      <c r="AE54" s="183"/>
      <c r="AF54" s="183"/>
      <c r="AG54" s="183"/>
      <c r="AH54" s="183"/>
      <c r="AI54" s="183"/>
      <c r="AJ54" s="183"/>
      <c r="AK54" s="183"/>
      <c r="AL54" s="183"/>
      <c r="AM54" s="183"/>
      <c r="AN54" s="183"/>
      <c r="AO54" s="186"/>
      <c r="AP54" s="182"/>
      <c r="AQ54" s="183"/>
      <c r="AR54" s="183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6"/>
      <c r="BF54" s="182"/>
      <c r="BG54" s="183"/>
      <c r="BH54" s="183"/>
      <c r="BI54" s="183"/>
      <c r="BJ54" s="183"/>
      <c r="BK54" s="183"/>
      <c r="BL54" s="183"/>
      <c r="BM54" s="183"/>
      <c r="BN54" s="183"/>
      <c r="BO54" s="183"/>
      <c r="BP54" s="183"/>
      <c r="BQ54" s="183"/>
      <c r="BR54" s="183"/>
      <c r="BS54" s="183"/>
      <c r="BT54" s="183"/>
      <c r="BU54" s="186"/>
    </row>
    <row r="55" ht="12" spans="2:73">
      <c r="B55" s="172" t="str">
        <f>IF('1、包装标识检验'!B55="","",'1、包装标识检验'!B55)</f>
        <v/>
      </c>
      <c r="C55" s="173" t="str">
        <f>IF('1、包装标识检验'!C55="","",'1、包装标识检验'!C55)</f>
        <v/>
      </c>
      <c r="D55" s="173" t="str">
        <f>IF('1、包装标识检验'!D55="","",'1、包装标识检验'!D55)</f>
        <v/>
      </c>
      <c r="E55" s="173" t="str">
        <f>IF('1、包装标识检验'!E55="","",'1、包装标识检验'!E55)</f>
        <v/>
      </c>
      <c r="F55" s="174" t="str">
        <f>IF('1、包装标识检验'!F55="","",'1、包装标识检验'!F55)</f>
        <v/>
      </c>
      <c r="G55" s="173" t="str">
        <f>IF('1、包装标识检验'!G55="","",'1、包装标识检验'!G55)</f>
        <v/>
      </c>
      <c r="H55" s="173" t="str">
        <f>IF('1、包装标识检验'!H55="","",'1、包装标识检验'!H55)</f>
        <v/>
      </c>
      <c r="I55" s="181" t="str">
        <f>IF('1、包装标识检验'!I55="","",'1、包装标识检验'!I55)</f>
        <v/>
      </c>
      <c r="J55" s="182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6"/>
      <c r="Z55" s="182"/>
      <c r="AA55" s="183"/>
      <c r="AB55" s="183"/>
      <c r="AC55" s="183"/>
      <c r="AD55" s="183"/>
      <c r="AE55" s="183"/>
      <c r="AF55" s="183"/>
      <c r="AG55" s="183"/>
      <c r="AH55" s="183"/>
      <c r="AI55" s="183"/>
      <c r="AJ55" s="183"/>
      <c r="AK55" s="183"/>
      <c r="AL55" s="183"/>
      <c r="AM55" s="183"/>
      <c r="AN55" s="183"/>
      <c r="AO55" s="186"/>
      <c r="AP55" s="182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6"/>
      <c r="BF55" s="182"/>
      <c r="BG55" s="183"/>
      <c r="BH55" s="183"/>
      <c r="BI55" s="183"/>
      <c r="BJ55" s="183"/>
      <c r="BK55" s="183"/>
      <c r="BL55" s="183"/>
      <c r="BM55" s="183"/>
      <c r="BN55" s="183"/>
      <c r="BO55" s="183"/>
      <c r="BP55" s="183"/>
      <c r="BQ55" s="183"/>
      <c r="BR55" s="183"/>
      <c r="BS55" s="183"/>
      <c r="BT55" s="183"/>
      <c r="BU55" s="186"/>
    </row>
    <row r="56" ht="12" spans="2:73">
      <c r="B56" s="172" t="str">
        <f>IF('1、包装标识检验'!B56="","",'1、包装标识检验'!B56)</f>
        <v/>
      </c>
      <c r="C56" s="173" t="str">
        <f>IF('1、包装标识检验'!C56="","",'1、包装标识检验'!C56)</f>
        <v/>
      </c>
      <c r="D56" s="173" t="str">
        <f>IF('1、包装标识检验'!D56="","",'1、包装标识检验'!D56)</f>
        <v/>
      </c>
      <c r="E56" s="173" t="str">
        <f>IF('1、包装标识检验'!E56="","",'1、包装标识检验'!E56)</f>
        <v/>
      </c>
      <c r="F56" s="174" t="str">
        <f>IF('1、包装标识检验'!F56="","",'1、包装标识检验'!F56)</f>
        <v/>
      </c>
      <c r="G56" s="173" t="str">
        <f>IF('1、包装标识检验'!G56="","",'1、包装标识检验'!G56)</f>
        <v/>
      </c>
      <c r="H56" s="173" t="str">
        <f>IF('1、包装标识检验'!H56="","",'1、包装标识检验'!H56)</f>
        <v/>
      </c>
      <c r="I56" s="181" t="str">
        <f>IF('1、包装标识检验'!I56="","",'1、包装标识检验'!I56)</f>
        <v/>
      </c>
      <c r="J56" s="182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6"/>
      <c r="Z56" s="182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6"/>
      <c r="AP56" s="182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6"/>
      <c r="BF56" s="182"/>
      <c r="BG56" s="183"/>
      <c r="BH56" s="183"/>
      <c r="BI56" s="183"/>
      <c r="BJ56" s="183"/>
      <c r="BK56" s="183"/>
      <c r="BL56" s="183"/>
      <c r="BM56" s="183"/>
      <c r="BN56" s="183"/>
      <c r="BO56" s="183"/>
      <c r="BP56" s="183"/>
      <c r="BQ56" s="183"/>
      <c r="BR56" s="183"/>
      <c r="BS56" s="183"/>
      <c r="BT56" s="183"/>
      <c r="BU56" s="186"/>
    </row>
    <row r="57" ht="12" spans="2:73">
      <c r="B57" s="172" t="str">
        <f>IF('1、包装标识检验'!B57="","",'1、包装标识检验'!B57)</f>
        <v/>
      </c>
      <c r="C57" s="173" t="str">
        <f>IF('1、包装标识检验'!C57="","",'1、包装标识检验'!C57)</f>
        <v/>
      </c>
      <c r="D57" s="173" t="str">
        <f>IF('1、包装标识检验'!D57="","",'1、包装标识检验'!D57)</f>
        <v/>
      </c>
      <c r="E57" s="173" t="str">
        <f>IF('1、包装标识检验'!E57="","",'1、包装标识检验'!E57)</f>
        <v/>
      </c>
      <c r="F57" s="174" t="str">
        <f>IF('1、包装标识检验'!F57="","",'1、包装标识检验'!F57)</f>
        <v/>
      </c>
      <c r="G57" s="173" t="str">
        <f>IF('1、包装标识检验'!G57="","",'1、包装标识检验'!G57)</f>
        <v/>
      </c>
      <c r="H57" s="173" t="str">
        <f>IF('1、包装标识检验'!H57="","",'1、包装标识检验'!H57)</f>
        <v/>
      </c>
      <c r="I57" s="181" t="str">
        <f>IF('1、包装标识检验'!I57="","",'1、包装标识检验'!I57)</f>
        <v/>
      </c>
      <c r="J57" s="182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6"/>
      <c r="Z57" s="182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3"/>
      <c r="AL57" s="183"/>
      <c r="AM57" s="183"/>
      <c r="AN57" s="183"/>
      <c r="AO57" s="186"/>
      <c r="AP57" s="182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6"/>
      <c r="BF57" s="182"/>
      <c r="BG57" s="183"/>
      <c r="BH57" s="183"/>
      <c r="BI57" s="183"/>
      <c r="BJ57" s="183"/>
      <c r="BK57" s="183"/>
      <c r="BL57" s="183"/>
      <c r="BM57" s="183"/>
      <c r="BN57" s="183"/>
      <c r="BO57" s="183"/>
      <c r="BP57" s="183"/>
      <c r="BQ57" s="183"/>
      <c r="BR57" s="183"/>
      <c r="BS57" s="183"/>
      <c r="BT57" s="183"/>
      <c r="BU57" s="186"/>
    </row>
    <row r="58" ht="12" spans="2:73">
      <c r="B58" s="172" t="str">
        <f>IF('1、包装标识检验'!B58="","",'1、包装标识检验'!B58)</f>
        <v/>
      </c>
      <c r="C58" s="173" t="str">
        <f>IF('1、包装标识检验'!C58="","",'1、包装标识检验'!C58)</f>
        <v/>
      </c>
      <c r="D58" s="173" t="str">
        <f>IF('1、包装标识检验'!D58="","",'1、包装标识检验'!D58)</f>
        <v/>
      </c>
      <c r="E58" s="173" t="str">
        <f>IF('1、包装标识检验'!E58="","",'1、包装标识检验'!E58)</f>
        <v/>
      </c>
      <c r="F58" s="174" t="str">
        <f>IF('1、包装标识检验'!F58="","",'1、包装标识检验'!F58)</f>
        <v/>
      </c>
      <c r="G58" s="173" t="str">
        <f>IF('1、包装标识检验'!G58="","",'1、包装标识检验'!G58)</f>
        <v/>
      </c>
      <c r="H58" s="173" t="str">
        <f>IF('1、包装标识检验'!H58="","",'1、包装标识检验'!H58)</f>
        <v/>
      </c>
      <c r="I58" s="181" t="str">
        <f>IF('1、包装标识检验'!I58="","",'1、包装标识检验'!I58)</f>
        <v/>
      </c>
      <c r="J58" s="182"/>
      <c r="K58" s="183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6"/>
      <c r="Z58" s="182"/>
      <c r="AA58" s="183"/>
      <c r="AB58" s="183"/>
      <c r="AC58" s="183"/>
      <c r="AD58" s="183"/>
      <c r="AE58" s="183"/>
      <c r="AF58" s="183"/>
      <c r="AG58" s="183"/>
      <c r="AH58" s="183"/>
      <c r="AI58" s="183"/>
      <c r="AJ58" s="183"/>
      <c r="AK58" s="183"/>
      <c r="AL58" s="183"/>
      <c r="AM58" s="183"/>
      <c r="AN58" s="183"/>
      <c r="AO58" s="186"/>
      <c r="AP58" s="182"/>
      <c r="AQ58" s="183"/>
      <c r="AR58" s="183"/>
      <c r="AS58" s="183"/>
      <c r="AT58" s="183"/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6"/>
      <c r="BF58" s="182"/>
      <c r="BG58" s="183"/>
      <c r="BH58" s="183"/>
      <c r="BI58" s="183"/>
      <c r="BJ58" s="183"/>
      <c r="BK58" s="183"/>
      <c r="BL58" s="183"/>
      <c r="BM58" s="183"/>
      <c r="BN58" s="183"/>
      <c r="BO58" s="183"/>
      <c r="BP58" s="183"/>
      <c r="BQ58" s="183"/>
      <c r="BR58" s="183"/>
      <c r="BS58" s="183"/>
      <c r="BT58" s="183"/>
      <c r="BU58" s="186"/>
    </row>
    <row r="59" ht="12" spans="2:73">
      <c r="B59" s="172" t="str">
        <f>IF('1、包装标识检验'!B59="","",'1、包装标识检验'!B59)</f>
        <v/>
      </c>
      <c r="C59" s="173" t="str">
        <f>IF('1、包装标识检验'!C59="","",'1、包装标识检验'!C59)</f>
        <v/>
      </c>
      <c r="D59" s="173" t="str">
        <f>IF('1、包装标识检验'!D59="","",'1、包装标识检验'!D59)</f>
        <v/>
      </c>
      <c r="E59" s="173" t="str">
        <f>IF('1、包装标识检验'!E59="","",'1、包装标识检验'!E59)</f>
        <v/>
      </c>
      <c r="F59" s="174" t="str">
        <f>IF('1、包装标识检验'!F59="","",'1、包装标识检验'!F59)</f>
        <v/>
      </c>
      <c r="G59" s="173" t="str">
        <f>IF('1、包装标识检验'!G59="","",'1、包装标识检验'!G59)</f>
        <v/>
      </c>
      <c r="H59" s="173" t="str">
        <f>IF('1、包装标识检验'!H59="","",'1、包装标识检验'!H59)</f>
        <v/>
      </c>
      <c r="I59" s="181" t="str">
        <f>IF('1、包装标识检验'!I59="","",'1、包装标识检验'!I59)</f>
        <v/>
      </c>
      <c r="J59" s="182"/>
      <c r="K59" s="183"/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6"/>
      <c r="Z59" s="182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3"/>
      <c r="AM59" s="183"/>
      <c r="AN59" s="183"/>
      <c r="AO59" s="186"/>
      <c r="AP59" s="182"/>
      <c r="AQ59" s="183"/>
      <c r="AR59" s="183"/>
      <c r="AS59" s="183"/>
      <c r="AT59" s="183"/>
      <c r="AU59" s="183"/>
      <c r="AV59" s="183"/>
      <c r="AW59" s="183"/>
      <c r="AX59" s="183"/>
      <c r="AY59" s="183"/>
      <c r="AZ59" s="183"/>
      <c r="BA59" s="183"/>
      <c r="BB59" s="183"/>
      <c r="BC59" s="183"/>
      <c r="BD59" s="183"/>
      <c r="BE59" s="186"/>
      <c r="BF59" s="182"/>
      <c r="BG59" s="183"/>
      <c r="BH59" s="183"/>
      <c r="BI59" s="183"/>
      <c r="BJ59" s="183"/>
      <c r="BK59" s="183"/>
      <c r="BL59" s="183"/>
      <c r="BM59" s="183"/>
      <c r="BN59" s="183"/>
      <c r="BO59" s="183"/>
      <c r="BP59" s="183"/>
      <c r="BQ59" s="183"/>
      <c r="BR59" s="183"/>
      <c r="BS59" s="183"/>
      <c r="BT59" s="183"/>
      <c r="BU59" s="186"/>
    </row>
    <row r="60" ht="12" spans="2:73">
      <c r="B60" s="172" t="str">
        <f>IF('1、包装标识检验'!B60="","",'1、包装标识检验'!B60)</f>
        <v/>
      </c>
      <c r="C60" s="173" t="str">
        <f>IF('1、包装标识检验'!C60="","",'1、包装标识检验'!C60)</f>
        <v/>
      </c>
      <c r="D60" s="173" t="str">
        <f>IF('1、包装标识检验'!D60="","",'1、包装标识检验'!D60)</f>
        <v/>
      </c>
      <c r="E60" s="173" t="str">
        <f>IF('1、包装标识检验'!E60="","",'1、包装标识检验'!E60)</f>
        <v/>
      </c>
      <c r="F60" s="174" t="str">
        <f>IF('1、包装标识检验'!F60="","",'1、包装标识检验'!F60)</f>
        <v/>
      </c>
      <c r="G60" s="173" t="str">
        <f>IF('1、包装标识检验'!G60="","",'1、包装标识检验'!G60)</f>
        <v/>
      </c>
      <c r="H60" s="173" t="str">
        <f>IF('1、包装标识检验'!H60="","",'1、包装标识检验'!H60)</f>
        <v/>
      </c>
      <c r="I60" s="181" t="str">
        <f>IF('1、包装标识检验'!I60="","",'1、包装标识检验'!I60)</f>
        <v/>
      </c>
      <c r="J60" s="182"/>
      <c r="K60" s="183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6"/>
      <c r="Z60" s="182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  <c r="AK60" s="183"/>
      <c r="AL60" s="183"/>
      <c r="AM60" s="183"/>
      <c r="AN60" s="183"/>
      <c r="AO60" s="186"/>
      <c r="AP60" s="182"/>
      <c r="AQ60" s="183"/>
      <c r="AR60" s="183"/>
      <c r="AS60" s="183"/>
      <c r="AT60" s="183"/>
      <c r="AU60" s="183"/>
      <c r="AV60" s="183"/>
      <c r="AW60" s="183"/>
      <c r="AX60" s="183"/>
      <c r="AY60" s="183"/>
      <c r="AZ60" s="183"/>
      <c r="BA60" s="183"/>
      <c r="BB60" s="183"/>
      <c r="BC60" s="183"/>
      <c r="BD60" s="183"/>
      <c r="BE60" s="186"/>
      <c r="BF60" s="182"/>
      <c r="BG60" s="183"/>
      <c r="BH60" s="183"/>
      <c r="BI60" s="183"/>
      <c r="BJ60" s="183"/>
      <c r="BK60" s="183"/>
      <c r="BL60" s="183"/>
      <c r="BM60" s="183"/>
      <c r="BN60" s="183"/>
      <c r="BO60" s="183"/>
      <c r="BP60" s="183"/>
      <c r="BQ60" s="183"/>
      <c r="BR60" s="183"/>
      <c r="BS60" s="183"/>
      <c r="BT60" s="183"/>
      <c r="BU60" s="186"/>
    </row>
    <row r="61" ht="12" spans="2:73">
      <c r="B61" s="172" t="str">
        <f>IF('1、包装标识检验'!B61="","",'1、包装标识检验'!B61)</f>
        <v/>
      </c>
      <c r="C61" s="173" t="str">
        <f>IF('1、包装标识检验'!C61="","",'1、包装标识检验'!C61)</f>
        <v/>
      </c>
      <c r="D61" s="173" t="str">
        <f>IF('1、包装标识检验'!D61="","",'1、包装标识检验'!D61)</f>
        <v/>
      </c>
      <c r="E61" s="173" t="str">
        <f>IF('1、包装标识检验'!E61="","",'1、包装标识检验'!E61)</f>
        <v/>
      </c>
      <c r="F61" s="174" t="str">
        <f>IF('1、包装标识检验'!F61="","",'1、包装标识检验'!F61)</f>
        <v/>
      </c>
      <c r="G61" s="173" t="str">
        <f>IF('1、包装标识检验'!G61="","",'1、包装标识检验'!G61)</f>
        <v/>
      </c>
      <c r="H61" s="173" t="str">
        <f>IF('1、包装标识检验'!H61="","",'1、包装标识检验'!H61)</f>
        <v/>
      </c>
      <c r="I61" s="181" t="str">
        <f>IF('1、包装标识检验'!I61="","",'1、包装标识检验'!I61)</f>
        <v/>
      </c>
      <c r="J61" s="182"/>
      <c r="K61" s="183"/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6"/>
      <c r="Z61" s="182"/>
      <c r="AA61" s="183"/>
      <c r="AB61" s="183"/>
      <c r="AC61" s="183"/>
      <c r="AD61" s="183"/>
      <c r="AE61" s="183"/>
      <c r="AF61" s="183"/>
      <c r="AG61" s="183"/>
      <c r="AH61" s="183"/>
      <c r="AI61" s="183"/>
      <c r="AJ61" s="183"/>
      <c r="AK61" s="183"/>
      <c r="AL61" s="183"/>
      <c r="AM61" s="183"/>
      <c r="AN61" s="183"/>
      <c r="AO61" s="186"/>
      <c r="AP61" s="182"/>
      <c r="AQ61" s="183"/>
      <c r="AR61" s="183"/>
      <c r="AS61" s="183"/>
      <c r="AT61" s="183"/>
      <c r="AU61" s="183"/>
      <c r="AV61" s="183"/>
      <c r="AW61" s="183"/>
      <c r="AX61" s="183"/>
      <c r="AY61" s="183"/>
      <c r="AZ61" s="183"/>
      <c r="BA61" s="183"/>
      <c r="BB61" s="183"/>
      <c r="BC61" s="183"/>
      <c r="BD61" s="183"/>
      <c r="BE61" s="186"/>
      <c r="BF61" s="182"/>
      <c r="BG61" s="183"/>
      <c r="BH61" s="183"/>
      <c r="BI61" s="183"/>
      <c r="BJ61" s="183"/>
      <c r="BK61" s="183"/>
      <c r="BL61" s="183"/>
      <c r="BM61" s="183"/>
      <c r="BN61" s="183"/>
      <c r="BO61" s="183"/>
      <c r="BP61" s="183"/>
      <c r="BQ61" s="183"/>
      <c r="BR61" s="183"/>
      <c r="BS61" s="183"/>
      <c r="BT61" s="183"/>
      <c r="BU61" s="186"/>
    </row>
    <row r="62" ht="12" spans="2:73">
      <c r="B62" s="172" t="str">
        <f>IF('1、包装标识检验'!B62="","",'1、包装标识检验'!B62)</f>
        <v/>
      </c>
      <c r="C62" s="173" t="str">
        <f>IF('1、包装标识检验'!C62="","",'1、包装标识检验'!C62)</f>
        <v/>
      </c>
      <c r="D62" s="173" t="str">
        <f>IF('1、包装标识检验'!D62="","",'1、包装标识检验'!D62)</f>
        <v/>
      </c>
      <c r="E62" s="173" t="str">
        <f>IF('1、包装标识检验'!E62="","",'1、包装标识检验'!E62)</f>
        <v/>
      </c>
      <c r="F62" s="174" t="str">
        <f>IF('1、包装标识检验'!F62="","",'1、包装标识检验'!F62)</f>
        <v/>
      </c>
      <c r="G62" s="173" t="str">
        <f>IF('1、包装标识检验'!G62="","",'1、包装标识检验'!G62)</f>
        <v/>
      </c>
      <c r="H62" s="173" t="str">
        <f>IF('1、包装标识检验'!H62="","",'1、包装标识检验'!H62)</f>
        <v/>
      </c>
      <c r="I62" s="181" t="str">
        <f>IF('1、包装标识检验'!I62="","",'1、包装标识检验'!I62)</f>
        <v/>
      </c>
      <c r="J62" s="182"/>
      <c r="K62" s="183"/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6"/>
      <c r="Z62" s="182"/>
      <c r="AA62" s="183"/>
      <c r="AB62" s="183"/>
      <c r="AC62" s="183"/>
      <c r="AD62" s="183"/>
      <c r="AE62" s="183"/>
      <c r="AF62" s="183"/>
      <c r="AG62" s="183"/>
      <c r="AH62" s="183"/>
      <c r="AI62" s="183"/>
      <c r="AJ62" s="183"/>
      <c r="AK62" s="183"/>
      <c r="AL62" s="183"/>
      <c r="AM62" s="183"/>
      <c r="AN62" s="183"/>
      <c r="AO62" s="186"/>
      <c r="AP62" s="182"/>
      <c r="AQ62" s="183"/>
      <c r="AR62" s="183"/>
      <c r="AS62" s="183"/>
      <c r="AT62" s="183"/>
      <c r="AU62" s="183"/>
      <c r="AV62" s="183"/>
      <c r="AW62" s="183"/>
      <c r="AX62" s="183"/>
      <c r="AY62" s="183"/>
      <c r="AZ62" s="183"/>
      <c r="BA62" s="183"/>
      <c r="BB62" s="183"/>
      <c r="BC62" s="183"/>
      <c r="BD62" s="183"/>
      <c r="BE62" s="186"/>
      <c r="BF62" s="182"/>
      <c r="BG62" s="183"/>
      <c r="BH62" s="183"/>
      <c r="BI62" s="183"/>
      <c r="BJ62" s="183"/>
      <c r="BK62" s="183"/>
      <c r="BL62" s="183"/>
      <c r="BM62" s="183"/>
      <c r="BN62" s="183"/>
      <c r="BO62" s="183"/>
      <c r="BP62" s="183"/>
      <c r="BQ62" s="183"/>
      <c r="BR62" s="183"/>
      <c r="BS62" s="183"/>
      <c r="BT62" s="183"/>
      <c r="BU62" s="186"/>
    </row>
    <row r="63" ht="12" spans="2:73">
      <c r="B63" s="172" t="str">
        <f>IF('1、包装标识检验'!B63="","",'1、包装标识检验'!B63)</f>
        <v/>
      </c>
      <c r="C63" s="173" t="str">
        <f>IF('1、包装标识检验'!C63="","",'1、包装标识检验'!C63)</f>
        <v/>
      </c>
      <c r="D63" s="173" t="str">
        <f>IF('1、包装标识检验'!D63="","",'1、包装标识检验'!D63)</f>
        <v/>
      </c>
      <c r="E63" s="173" t="str">
        <f>IF('1、包装标识检验'!E63="","",'1、包装标识检验'!E63)</f>
        <v/>
      </c>
      <c r="F63" s="174" t="str">
        <f>IF('1、包装标识检验'!F63="","",'1、包装标识检验'!F63)</f>
        <v/>
      </c>
      <c r="G63" s="173" t="str">
        <f>IF('1、包装标识检验'!G63="","",'1、包装标识检验'!G63)</f>
        <v/>
      </c>
      <c r="H63" s="173" t="str">
        <f>IF('1、包装标识检验'!H63="","",'1、包装标识检验'!H63)</f>
        <v/>
      </c>
      <c r="I63" s="181" t="str">
        <f>IF('1、包装标识检验'!I63="","",'1、包装标识检验'!I63)</f>
        <v/>
      </c>
      <c r="J63" s="182"/>
      <c r="K63" s="183"/>
      <c r="L63" s="183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6"/>
      <c r="Z63" s="182"/>
      <c r="AA63" s="183"/>
      <c r="AB63" s="183"/>
      <c r="AC63" s="183"/>
      <c r="AD63" s="183"/>
      <c r="AE63" s="183"/>
      <c r="AF63" s="183"/>
      <c r="AG63" s="183"/>
      <c r="AH63" s="183"/>
      <c r="AI63" s="183"/>
      <c r="AJ63" s="183"/>
      <c r="AK63" s="183"/>
      <c r="AL63" s="183"/>
      <c r="AM63" s="183"/>
      <c r="AN63" s="183"/>
      <c r="AO63" s="186"/>
      <c r="AP63" s="182"/>
      <c r="AQ63" s="183"/>
      <c r="AR63" s="183"/>
      <c r="AS63" s="183"/>
      <c r="AT63" s="183"/>
      <c r="AU63" s="183"/>
      <c r="AV63" s="183"/>
      <c r="AW63" s="183"/>
      <c r="AX63" s="183"/>
      <c r="AY63" s="183"/>
      <c r="AZ63" s="183"/>
      <c r="BA63" s="183"/>
      <c r="BB63" s="183"/>
      <c r="BC63" s="183"/>
      <c r="BD63" s="183"/>
      <c r="BE63" s="186"/>
      <c r="BF63" s="182"/>
      <c r="BG63" s="183"/>
      <c r="BH63" s="183"/>
      <c r="BI63" s="183"/>
      <c r="BJ63" s="183"/>
      <c r="BK63" s="183"/>
      <c r="BL63" s="183"/>
      <c r="BM63" s="183"/>
      <c r="BN63" s="183"/>
      <c r="BO63" s="183"/>
      <c r="BP63" s="183"/>
      <c r="BQ63" s="183"/>
      <c r="BR63" s="183"/>
      <c r="BS63" s="183"/>
      <c r="BT63" s="183"/>
      <c r="BU63" s="186"/>
    </row>
    <row r="64" ht="12" spans="2:73">
      <c r="B64" s="172" t="str">
        <f>IF('1、包装标识检验'!B64="","",'1、包装标识检验'!B64)</f>
        <v/>
      </c>
      <c r="C64" s="173" t="str">
        <f>IF('1、包装标识检验'!C64="","",'1、包装标识检验'!C64)</f>
        <v/>
      </c>
      <c r="D64" s="173" t="str">
        <f>IF('1、包装标识检验'!D64="","",'1、包装标识检验'!D64)</f>
        <v/>
      </c>
      <c r="E64" s="173" t="str">
        <f>IF('1、包装标识检验'!E64="","",'1、包装标识检验'!E64)</f>
        <v/>
      </c>
      <c r="F64" s="174" t="str">
        <f>IF('1、包装标识检验'!F64="","",'1、包装标识检验'!F64)</f>
        <v/>
      </c>
      <c r="G64" s="173" t="str">
        <f>IF('1、包装标识检验'!G64="","",'1、包装标识检验'!G64)</f>
        <v/>
      </c>
      <c r="H64" s="173" t="str">
        <f>IF('1、包装标识检验'!H64="","",'1、包装标识检验'!H64)</f>
        <v/>
      </c>
      <c r="I64" s="181" t="str">
        <f>IF('1、包装标识检验'!I64="","",'1、包装标识检验'!I64)</f>
        <v/>
      </c>
      <c r="J64" s="182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6"/>
      <c r="Z64" s="182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6"/>
      <c r="AP64" s="182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6"/>
      <c r="BF64" s="182"/>
      <c r="BG64" s="183"/>
      <c r="BH64" s="183"/>
      <c r="BI64" s="183"/>
      <c r="BJ64" s="183"/>
      <c r="BK64" s="183"/>
      <c r="BL64" s="183"/>
      <c r="BM64" s="183"/>
      <c r="BN64" s="183"/>
      <c r="BO64" s="183"/>
      <c r="BP64" s="183"/>
      <c r="BQ64" s="183"/>
      <c r="BR64" s="183"/>
      <c r="BS64" s="183"/>
      <c r="BT64" s="183"/>
      <c r="BU64" s="186"/>
    </row>
    <row r="65" ht="12" spans="2:73">
      <c r="B65" s="172" t="str">
        <f>IF('1、包装标识检验'!B65="","",'1、包装标识检验'!B65)</f>
        <v/>
      </c>
      <c r="C65" s="173" t="str">
        <f>IF('1、包装标识检验'!C65="","",'1、包装标识检验'!C65)</f>
        <v/>
      </c>
      <c r="D65" s="173" t="str">
        <f>IF('1、包装标识检验'!D65="","",'1、包装标识检验'!D65)</f>
        <v/>
      </c>
      <c r="E65" s="173" t="str">
        <f>IF('1、包装标识检验'!E65="","",'1、包装标识检验'!E65)</f>
        <v/>
      </c>
      <c r="F65" s="174" t="str">
        <f>IF('1、包装标识检验'!F65="","",'1、包装标识检验'!F65)</f>
        <v/>
      </c>
      <c r="G65" s="173" t="str">
        <f>IF('1、包装标识检验'!G65="","",'1、包装标识检验'!G65)</f>
        <v/>
      </c>
      <c r="H65" s="173" t="str">
        <f>IF('1、包装标识检验'!H65="","",'1、包装标识检验'!H65)</f>
        <v/>
      </c>
      <c r="I65" s="181" t="str">
        <f>IF('1、包装标识检验'!I65="","",'1、包装标识检验'!I65)</f>
        <v/>
      </c>
      <c r="J65" s="182"/>
      <c r="K65" s="183"/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6"/>
      <c r="Z65" s="182"/>
      <c r="AA65" s="183"/>
      <c r="AB65" s="183"/>
      <c r="AC65" s="183"/>
      <c r="AD65" s="183"/>
      <c r="AE65" s="183"/>
      <c r="AF65" s="183"/>
      <c r="AG65" s="183"/>
      <c r="AH65" s="183"/>
      <c r="AI65" s="183"/>
      <c r="AJ65" s="183"/>
      <c r="AK65" s="183"/>
      <c r="AL65" s="183"/>
      <c r="AM65" s="183"/>
      <c r="AN65" s="183"/>
      <c r="AO65" s="186"/>
      <c r="AP65" s="182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6"/>
      <c r="BF65" s="182"/>
      <c r="BG65" s="183"/>
      <c r="BH65" s="183"/>
      <c r="BI65" s="183"/>
      <c r="BJ65" s="183"/>
      <c r="BK65" s="183"/>
      <c r="BL65" s="183"/>
      <c r="BM65" s="183"/>
      <c r="BN65" s="183"/>
      <c r="BO65" s="183"/>
      <c r="BP65" s="183"/>
      <c r="BQ65" s="183"/>
      <c r="BR65" s="183"/>
      <c r="BS65" s="183"/>
      <c r="BT65" s="183"/>
      <c r="BU65" s="186"/>
    </row>
    <row r="66" ht="12" spans="2:73">
      <c r="B66" s="172" t="str">
        <f>IF('1、包装标识检验'!B66="","",'1、包装标识检验'!B66)</f>
        <v/>
      </c>
      <c r="C66" s="173" t="str">
        <f>IF('1、包装标识检验'!C66="","",'1、包装标识检验'!C66)</f>
        <v/>
      </c>
      <c r="D66" s="173" t="str">
        <f>IF('1、包装标识检验'!D66="","",'1、包装标识检验'!D66)</f>
        <v/>
      </c>
      <c r="E66" s="173" t="str">
        <f>IF('1、包装标识检验'!E66="","",'1、包装标识检验'!E66)</f>
        <v/>
      </c>
      <c r="F66" s="174" t="str">
        <f>IF('1、包装标识检验'!F66="","",'1、包装标识检验'!F66)</f>
        <v/>
      </c>
      <c r="G66" s="173" t="str">
        <f>IF('1、包装标识检验'!G66="","",'1、包装标识检验'!G66)</f>
        <v/>
      </c>
      <c r="H66" s="173" t="str">
        <f>IF('1、包装标识检验'!H66="","",'1、包装标识检验'!H66)</f>
        <v/>
      </c>
      <c r="I66" s="181" t="str">
        <f>IF('1、包装标识检验'!I66="","",'1、包装标识检验'!I66)</f>
        <v/>
      </c>
      <c r="J66" s="182"/>
      <c r="K66" s="183"/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6"/>
      <c r="Z66" s="182"/>
      <c r="AA66" s="183"/>
      <c r="AB66" s="183"/>
      <c r="AC66" s="183"/>
      <c r="AD66" s="183"/>
      <c r="AE66" s="183"/>
      <c r="AF66" s="183"/>
      <c r="AG66" s="183"/>
      <c r="AH66" s="183"/>
      <c r="AI66" s="183"/>
      <c r="AJ66" s="183"/>
      <c r="AK66" s="183"/>
      <c r="AL66" s="183"/>
      <c r="AM66" s="183"/>
      <c r="AN66" s="183"/>
      <c r="AO66" s="186"/>
      <c r="AP66" s="182"/>
      <c r="AQ66" s="183"/>
      <c r="AR66" s="183"/>
      <c r="AS66" s="183"/>
      <c r="AT66" s="183"/>
      <c r="AU66" s="183"/>
      <c r="AV66" s="183"/>
      <c r="AW66" s="183"/>
      <c r="AX66" s="183"/>
      <c r="AY66" s="183"/>
      <c r="AZ66" s="183"/>
      <c r="BA66" s="183"/>
      <c r="BB66" s="183"/>
      <c r="BC66" s="183"/>
      <c r="BD66" s="183"/>
      <c r="BE66" s="186"/>
      <c r="BF66" s="182"/>
      <c r="BG66" s="183"/>
      <c r="BH66" s="183"/>
      <c r="BI66" s="183"/>
      <c r="BJ66" s="183"/>
      <c r="BK66" s="183"/>
      <c r="BL66" s="183"/>
      <c r="BM66" s="183"/>
      <c r="BN66" s="183"/>
      <c r="BO66" s="183"/>
      <c r="BP66" s="183"/>
      <c r="BQ66" s="183"/>
      <c r="BR66" s="183"/>
      <c r="BS66" s="183"/>
      <c r="BT66" s="183"/>
      <c r="BU66" s="186"/>
    </row>
    <row r="67" ht="12" spans="2:73">
      <c r="B67" s="172" t="str">
        <f>IF('1、包装标识检验'!B67="","",'1、包装标识检验'!B67)</f>
        <v/>
      </c>
      <c r="C67" s="173" t="str">
        <f>IF('1、包装标识检验'!C67="","",'1、包装标识检验'!C67)</f>
        <v/>
      </c>
      <c r="D67" s="173" t="str">
        <f>IF('1、包装标识检验'!D67="","",'1、包装标识检验'!D67)</f>
        <v/>
      </c>
      <c r="E67" s="173" t="str">
        <f>IF('1、包装标识检验'!E67="","",'1、包装标识检验'!E67)</f>
        <v/>
      </c>
      <c r="F67" s="174" t="str">
        <f>IF('1、包装标识检验'!F67="","",'1、包装标识检验'!F67)</f>
        <v/>
      </c>
      <c r="G67" s="173" t="str">
        <f>IF('1、包装标识检验'!G67="","",'1、包装标识检验'!G67)</f>
        <v/>
      </c>
      <c r="H67" s="173" t="str">
        <f>IF('1、包装标识检验'!H67="","",'1、包装标识检验'!H67)</f>
        <v/>
      </c>
      <c r="I67" s="181" t="str">
        <f>IF('1、包装标识检验'!I67="","",'1、包装标识检验'!I67)</f>
        <v/>
      </c>
      <c r="J67" s="182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6"/>
      <c r="Z67" s="182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3"/>
      <c r="AM67" s="183"/>
      <c r="AN67" s="183"/>
      <c r="AO67" s="186"/>
      <c r="AP67" s="182"/>
      <c r="AQ67" s="183"/>
      <c r="AR67" s="183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6"/>
      <c r="BF67" s="182"/>
      <c r="BG67" s="183"/>
      <c r="BH67" s="183"/>
      <c r="BI67" s="183"/>
      <c r="BJ67" s="183"/>
      <c r="BK67" s="183"/>
      <c r="BL67" s="183"/>
      <c r="BM67" s="183"/>
      <c r="BN67" s="183"/>
      <c r="BO67" s="183"/>
      <c r="BP67" s="183"/>
      <c r="BQ67" s="183"/>
      <c r="BR67" s="183"/>
      <c r="BS67" s="183"/>
      <c r="BT67" s="183"/>
      <c r="BU67" s="186"/>
    </row>
    <row r="68" ht="12" spans="2:73">
      <c r="B68" s="172" t="str">
        <f>IF('1、包装标识检验'!B68="","",'1、包装标识检验'!B68)</f>
        <v/>
      </c>
      <c r="C68" s="173" t="str">
        <f>IF('1、包装标识检验'!C68="","",'1、包装标识检验'!C68)</f>
        <v/>
      </c>
      <c r="D68" s="173" t="str">
        <f>IF('1、包装标识检验'!D68="","",'1、包装标识检验'!D68)</f>
        <v/>
      </c>
      <c r="E68" s="173" t="str">
        <f>IF('1、包装标识检验'!E68="","",'1、包装标识检验'!E68)</f>
        <v/>
      </c>
      <c r="F68" s="174" t="str">
        <f>IF('1、包装标识检验'!F68="","",'1、包装标识检验'!F68)</f>
        <v/>
      </c>
      <c r="G68" s="173" t="str">
        <f>IF('1、包装标识检验'!G68="","",'1、包装标识检验'!G68)</f>
        <v/>
      </c>
      <c r="H68" s="173" t="str">
        <f>IF('1、包装标识检验'!H68="","",'1、包装标识检验'!H68)</f>
        <v/>
      </c>
      <c r="I68" s="181" t="str">
        <f>IF('1、包装标识检验'!I68="","",'1、包装标识检验'!I68)</f>
        <v/>
      </c>
      <c r="J68" s="182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6"/>
      <c r="Z68" s="182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3"/>
      <c r="AL68" s="183"/>
      <c r="AM68" s="183"/>
      <c r="AN68" s="183"/>
      <c r="AO68" s="186"/>
      <c r="AP68" s="182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6"/>
      <c r="BF68" s="182"/>
      <c r="BG68" s="183"/>
      <c r="BH68" s="183"/>
      <c r="BI68" s="183"/>
      <c r="BJ68" s="183"/>
      <c r="BK68" s="183"/>
      <c r="BL68" s="183"/>
      <c r="BM68" s="183"/>
      <c r="BN68" s="183"/>
      <c r="BO68" s="183"/>
      <c r="BP68" s="183"/>
      <c r="BQ68" s="183"/>
      <c r="BR68" s="183"/>
      <c r="BS68" s="183"/>
      <c r="BT68" s="183"/>
      <c r="BU68" s="186"/>
    </row>
    <row r="69" ht="12" spans="2:73">
      <c r="B69" s="172" t="str">
        <f>IF('1、包装标识检验'!B69="","",'1、包装标识检验'!B69)</f>
        <v/>
      </c>
      <c r="C69" s="173" t="str">
        <f>IF('1、包装标识检验'!C69="","",'1、包装标识检验'!C69)</f>
        <v/>
      </c>
      <c r="D69" s="173" t="str">
        <f>IF('1、包装标识检验'!D69="","",'1、包装标识检验'!D69)</f>
        <v/>
      </c>
      <c r="E69" s="173" t="str">
        <f>IF('1、包装标识检验'!E69="","",'1、包装标识检验'!E69)</f>
        <v/>
      </c>
      <c r="F69" s="174" t="str">
        <f>IF('1、包装标识检验'!F69="","",'1、包装标识检验'!F69)</f>
        <v/>
      </c>
      <c r="G69" s="173" t="str">
        <f>IF('1、包装标识检验'!G69="","",'1、包装标识检验'!G69)</f>
        <v/>
      </c>
      <c r="H69" s="173" t="str">
        <f>IF('1、包装标识检验'!H69="","",'1、包装标识检验'!H69)</f>
        <v/>
      </c>
      <c r="I69" s="181" t="str">
        <f>IF('1、包装标识检验'!I69="","",'1、包装标识检验'!I69)</f>
        <v/>
      </c>
      <c r="J69" s="182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6"/>
      <c r="Z69" s="182"/>
      <c r="AA69" s="183"/>
      <c r="AB69" s="183"/>
      <c r="AC69" s="183"/>
      <c r="AD69" s="183"/>
      <c r="AE69" s="183"/>
      <c r="AF69" s="183"/>
      <c r="AG69" s="183"/>
      <c r="AH69" s="183"/>
      <c r="AI69" s="183"/>
      <c r="AJ69" s="183"/>
      <c r="AK69" s="183"/>
      <c r="AL69" s="183"/>
      <c r="AM69" s="183"/>
      <c r="AN69" s="183"/>
      <c r="AO69" s="186"/>
      <c r="AP69" s="182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6"/>
      <c r="BF69" s="182"/>
      <c r="BG69" s="183"/>
      <c r="BH69" s="183"/>
      <c r="BI69" s="183"/>
      <c r="BJ69" s="183"/>
      <c r="BK69" s="183"/>
      <c r="BL69" s="183"/>
      <c r="BM69" s="183"/>
      <c r="BN69" s="183"/>
      <c r="BO69" s="183"/>
      <c r="BP69" s="183"/>
      <c r="BQ69" s="183"/>
      <c r="BR69" s="183"/>
      <c r="BS69" s="183"/>
      <c r="BT69" s="183"/>
      <c r="BU69" s="186"/>
    </row>
    <row r="70" ht="12" spans="2:73">
      <c r="B70" s="172" t="str">
        <f>IF('1、包装标识检验'!B70="","",'1、包装标识检验'!B70)</f>
        <v/>
      </c>
      <c r="C70" s="173" t="str">
        <f>IF('1、包装标识检验'!C70="","",'1、包装标识检验'!C70)</f>
        <v/>
      </c>
      <c r="D70" s="173" t="str">
        <f>IF('1、包装标识检验'!D70="","",'1、包装标识检验'!D70)</f>
        <v/>
      </c>
      <c r="E70" s="173" t="str">
        <f>IF('1、包装标识检验'!E70="","",'1、包装标识检验'!E70)</f>
        <v/>
      </c>
      <c r="F70" s="174" t="str">
        <f>IF('1、包装标识检验'!F70="","",'1、包装标识检验'!F70)</f>
        <v/>
      </c>
      <c r="G70" s="173" t="str">
        <f>IF('1、包装标识检验'!G70="","",'1、包装标识检验'!G70)</f>
        <v/>
      </c>
      <c r="H70" s="173" t="str">
        <f>IF('1、包装标识检验'!H70="","",'1、包装标识检验'!H70)</f>
        <v/>
      </c>
      <c r="I70" s="181" t="str">
        <f>IF('1、包装标识检验'!I70="","",'1、包装标识检验'!I70)</f>
        <v/>
      </c>
      <c r="J70" s="182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6"/>
      <c r="Z70" s="182"/>
      <c r="AA70" s="183"/>
      <c r="AB70" s="183"/>
      <c r="AC70" s="183"/>
      <c r="AD70" s="183"/>
      <c r="AE70" s="183"/>
      <c r="AF70" s="183"/>
      <c r="AG70" s="183"/>
      <c r="AH70" s="183"/>
      <c r="AI70" s="183"/>
      <c r="AJ70" s="183"/>
      <c r="AK70" s="183"/>
      <c r="AL70" s="183"/>
      <c r="AM70" s="183"/>
      <c r="AN70" s="183"/>
      <c r="AO70" s="186"/>
      <c r="AP70" s="182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6"/>
      <c r="BF70" s="182"/>
      <c r="BG70" s="183"/>
      <c r="BH70" s="183"/>
      <c r="BI70" s="183"/>
      <c r="BJ70" s="183"/>
      <c r="BK70" s="183"/>
      <c r="BL70" s="183"/>
      <c r="BM70" s="183"/>
      <c r="BN70" s="183"/>
      <c r="BO70" s="183"/>
      <c r="BP70" s="183"/>
      <c r="BQ70" s="183"/>
      <c r="BR70" s="183"/>
      <c r="BS70" s="183"/>
      <c r="BT70" s="183"/>
      <c r="BU70" s="186"/>
    </row>
    <row r="71" ht="12" spans="2:73">
      <c r="B71" s="172" t="str">
        <f>IF('1、包装标识检验'!B71="","",'1、包装标识检验'!B71)</f>
        <v/>
      </c>
      <c r="C71" s="173" t="str">
        <f>IF('1、包装标识检验'!C71="","",'1、包装标识检验'!C71)</f>
        <v/>
      </c>
      <c r="D71" s="173" t="str">
        <f>IF('1、包装标识检验'!D71="","",'1、包装标识检验'!D71)</f>
        <v/>
      </c>
      <c r="E71" s="173" t="str">
        <f>IF('1、包装标识检验'!E71="","",'1、包装标识检验'!E71)</f>
        <v/>
      </c>
      <c r="F71" s="174" t="str">
        <f>IF('1、包装标识检验'!F71="","",'1、包装标识检验'!F71)</f>
        <v/>
      </c>
      <c r="G71" s="173" t="str">
        <f>IF('1、包装标识检验'!G71="","",'1、包装标识检验'!G71)</f>
        <v/>
      </c>
      <c r="H71" s="173" t="str">
        <f>IF('1、包装标识检验'!H71="","",'1、包装标识检验'!H71)</f>
        <v/>
      </c>
      <c r="I71" s="181" t="str">
        <f>IF('1、包装标识检验'!I71="","",'1、包装标识检验'!I71)</f>
        <v/>
      </c>
      <c r="J71" s="182"/>
      <c r="K71" s="183"/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6"/>
      <c r="Z71" s="182"/>
      <c r="AA71" s="183"/>
      <c r="AB71" s="183"/>
      <c r="AC71" s="183"/>
      <c r="AD71" s="183"/>
      <c r="AE71" s="183"/>
      <c r="AF71" s="183"/>
      <c r="AG71" s="183"/>
      <c r="AH71" s="183"/>
      <c r="AI71" s="183"/>
      <c r="AJ71" s="183"/>
      <c r="AK71" s="183"/>
      <c r="AL71" s="183"/>
      <c r="AM71" s="183"/>
      <c r="AN71" s="183"/>
      <c r="AO71" s="186"/>
      <c r="AP71" s="182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6"/>
      <c r="BF71" s="182"/>
      <c r="BG71" s="183"/>
      <c r="BH71" s="183"/>
      <c r="BI71" s="183"/>
      <c r="BJ71" s="183"/>
      <c r="BK71" s="183"/>
      <c r="BL71" s="183"/>
      <c r="BM71" s="183"/>
      <c r="BN71" s="183"/>
      <c r="BO71" s="183"/>
      <c r="BP71" s="183"/>
      <c r="BQ71" s="183"/>
      <c r="BR71" s="183"/>
      <c r="BS71" s="183"/>
      <c r="BT71" s="183"/>
      <c r="BU71" s="186"/>
    </row>
    <row r="72" ht="12" spans="2:73">
      <c r="B72" s="172" t="str">
        <f>IF('1、包装标识检验'!B72="","",'1、包装标识检验'!B72)</f>
        <v/>
      </c>
      <c r="C72" s="173" t="str">
        <f>IF('1、包装标识检验'!C72="","",'1、包装标识检验'!C72)</f>
        <v/>
      </c>
      <c r="D72" s="173" t="str">
        <f>IF('1、包装标识检验'!D72="","",'1、包装标识检验'!D72)</f>
        <v/>
      </c>
      <c r="E72" s="173" t="str">
        <f>IF('1、包装标识检验'!E72="","",'1、包装标识检验'!E72)</f>
        <v/>
      </c>
      <c r="F72" s="174" t="str">
        <f>IF('1、包装标识检验'!F72="","",'1、包装标识检验'!F72)</f>
        <v/>
      </c>
      <c r="G72" s="173" t="str">
        <f>IF('1、包装标识检验'!G72="","",'1、包装标识检验'!G72)</f>
        <v/>
      </c>
      <c r="H72" s="173" t="str">
        <f>IF('1、包装标识检验'!H72="","",'1、包装标识检验'!H72)</f>
        <v/>
      </c>
      <c r="I72" s="181" t="str">
        <f>IF('1、包装标识检验'!I72="","",'1、包装标识检验'!I72)</f>
        <v/>
      </c>
      <c r="J72" s="182"/>
      <c r="K72" s="183"/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6"/>
      <c r="Z72" s="182"/>
      <c r="AA72" s="183"/>
      <c r="AB72" s="183"/>
      <c r="AC72" s="183"/>
      <c r="AD72" s="183"/>
      <c r="AE72" s="183"/>
      <c r="AF72" s="183"/>
      <c r="AG72" s="183"/>
      <c r="AH72" s="183"/>
      <c r="AI72" s="183"/>
      <c r="AJ72" s="183"/>
      <c r="AK72" s="183"/>
      <c r="AL72" s="183"/>
      <c r="AM72" s="183"/>
      <c r="AN72" s="183"/>
      <c r="AO72" s="186"/>
      <c r="AP72" s="182"/>
      <c r="AQ72" s="183"/>
      <c r="AR72" s="183"/>
      <c r="AS72" s="183"/>
      <c r="AT72" s="183"/>
      <c r="AU72" s="183"/>
      <c r="AV72" s="183"/>
      <c r="AW72" s="183"/>
      <c r="AX72" s="183"/>
      <c r="AY72" s="183"/>
      <c r="AZ72" s="183"/>
      <c r="BA72" s="183"/>
      <c r="BB72" s="183"/>
      <c r="BC72" s="183"/>
      <c r="BD72" s="183"/>
      <c r="BE72" s="186"/>
      <c r="BF72" s="182"/>
      <c r="BG72" s="183"/>
      <c r="BH72" s="183"/>
      <c r="BI72" s="183"/>
      <c r="BJ72" s="183"/>
      <c r="BK72" s="183"/>
      <c r="BL72" s="183"/>
      <c r="BM72" s="183"/>
      <c r="BN72" s="183"/>
      <c r="BO72" s="183"/>
      <c r="BP72" s="183"/>
      <c r="BQ72" s="183"/>
      <c r="BR72" s="183"/>
      <c r="BS72" s="183"/>
      <c r="BT72" s="183"/>
      <c r="BU72" s="186"/>
    </row>
    <row r="73" ht="12" spans="2:73">
      <c r="B73" s="172" t="str">
        <f>IF('1、包装标识检验'!B73="","",'1、包装标识检验'!B73)</f>
        <v/>
      </c>
      <c r="C73" s="173" t="str">
        <f>IF('1、包装标识检验'!C73="","",'1、包装标识检验'!C73)</f>
        <v/>
      </c>
      <c r="D73" s="173" t="str">
        <f>IF('1、包装标识检验'!D73="","",'1、包装标识检验'!D73)</f>
        <v/>
      </c>
      <c r="E73" s="173" t="str">
        <f>IF('1、包装标识检验'!E73="","",'1、包装标识检验'!E73)</f>
        <v/>
      </c>
      <c r="F73" s="174" t="str">
        <f>IF('1、包装标识检验'!F73="","",'1、包装标识检验'!F73)</f>
        <v/>
      </c>
      <c r="G73" s="173" t="str">
        <f>IF('1、包装标识检验'!G73="","",'1、包装标识检验'!G73)</f>
        <v/>
      </c>
      <c r="H73" s="173" t="str">
        <f>IF('1、包装标识检验'!H73="","",'1、包装标识检验'!H73)</f>
        <v/>
      </c>
      <c r="I73" s="181" t="str">
        <f>IF('1、包装标识检验'!I73="","",'1、包装标识检验'!I73)</f>
        <v/>
      </c>
      <c r="J73" s="182"/>
      <c r="K73" s="183"/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6"/>
      <c r="Z73" s="182"/>
      <c r="AA73" s="183"/>
      <c r="AB73" s="183"/>
      <c r="AC73" s="183"/>
      <c r="AD73" s="183"/>
      <c r="AE73" s="183"/>
      <c r="AF73" s="183"/>
      <c r="AG73" s="183"/>
      <c r="AH73" s="183"/>
      <c r="AI73" s="183"/>
      <c r="AJ73" s="183"/>
      <c r="AK73" s="183"/>
      <c r="AL73" s="183"/>
      <c r="AM73" s="183"/>
      <c r="AN73" s="183"/>
      <c r="AO73" s="186"/>
      <c r="AP73" s="182"/>
      <c r="AQ73" s="183"/>
      <c r="AR73" s="183"/>
      <c r="AS73" s="183"/>
      <c r="AT73" s="183"/>
      <c r="AU73" s="183"/>
      <c r="AV73" s="183"/>
      <c r="AW73" s="183"/>
      <c r="AX73" s="183"/>
      <c r="AY73" s="183"/>
      <c r="AZ73" s="183"/>
      <c r="BA73" s="183"/>
      <c r="BB73" s="183"/>
      <c r="BC73" s="183"/>
      <c r="BD73" s="183"/>
      <c r="BE73" s="186"/>
      <c r="BF73" s="182"/>
      <c r="BG73" s="183"/>
      <c r="BH73" s="183"/>
      <c r="BI73" s="183"/>
      <c r="BJ73" s="183"/>
      <c r="BK73" s="183"/>
      <c r="BL73" s="183"/>
      <c r="BM73" s="183"/>
      <c r="BN73" s="183"/>
      <c r="BO73" s="183"/>
      <c r="BP73" s="183"/>
      <c r="BQ73" s="183"/>
      <c r="BR73" s="183"/>
      <c r="BS73" s="183"/>
      <c r="BT73" s="183"/>
      <c r="BU73" s="186"/>
    </row>
    <row r="74" ht="12" spans="2:73">
      <c r="B74" s="172" t="str">
        <f>IF('1、包装标识检验'!B74="","",'1、包装标识检验'!B74)</f>
        <v/>
      </c>
      <c r="C74" s="173" t="str">
        <f>IF('1、包装标识检验'!C74="","",'1、包装标识检验'!C74)</f>
        <v/>
      </c>
      <c r="D74" s="173" t="str">
        <f>IF('1、包装标识检验'!D74="","",'1、包装标识检验'!D74)</f>
        <v/>
      </c>
      <c r="E74" s="173" t="str">
        <f>IF('1、包装标识检验'!E74="","",'1、包装标识检验'!E74)</f>
        <v/>
      </c>
      <c r="F74" s="174" t="str">
        <f>IF('1、包装标识检验'!F74="","",'1、包装标识检验'!F74)</f>
        <v/>
      </c>
      <c r="G74" s="173" t="str">
        <f>IF('1、包装标识检验'!G74="","",'1、包装标识检验'!G74)</f>
        <v/>
      </c>
      <c r="H74" s="173" t="str">
        <f>IF('1、包装标识检验'!H74="","",'1、包装标识检验'!H74)</f>
        <v/>
      </c>
      <c r="I74" s="181" t="str">
        <f>IF('1、包装标识检验'!I74="","",'1、包装标识检验'!I74)</f>
        <v/>
      </c>
      <c r="J74" s="182"/>
      <c r="K74" s="183"/>
      <c r="L74" s="183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6"/>
      <c r="Z74" s="182"/>
      <c r="AA74" s="183"/>
      <c r="AB74" s="183"/>
      <c r="AC74" s="183"/>
      <c r="AD74" s="183"/>
      <c r="AE74" s="183"/>
      <c r="AF74" s="183"/>
      <c r="AG74" s="183"/>
      <c r="AH74" s="183"/>
      <c r="AI74" s="183"/>
      <c r="AJ74" s="183"/>
      <c r="AK74" s="183"/>
      <c r="AL74" s="183"/>
      <c r="AM74" s="183"/>
      <c r="AN74" s="183"/>
      <c r="AO74" s="186"/>
      <c r="AP74" s="182"/>
      <c r="AQ74" s="183"/>
      <c r="AR74" s="183"/>
      <c r="AS74" s="183"/>
      <c r="AT74" s="183"/>
      <c r="AU74" s="183"/>
      <c r="AV74" s="183"/>
      <c r="AW74" s="183"/>
      <c r="AX74" s="183"/>
      <c r="AY74" s="183"/>
      <c r="AZ74" s="183"/>
      <c r="BA74" s="183"/>
      <c r="BB74" s="183"/>
      <c r="BC74" s="183"/>
      <c r="BD74" s="183"/>
      <c r="BE74" s="186"/>
      <c r="BF74" s="182"/>
      <c r="BG74" s="183"/>
      <c r="BH74" s="183"/>
      <c r="BI74" s="183"/>
      <c r="BJ74" s="183"/>
      <c r="BK74" s="183"/>
      <c r="BL74" s="183"/>
      <c r="BM74" s="183"/>
      <c r="BN74" s="183"/>
      <c r="BO74" s="183"/>
      <c r="BP74" s="183"/>
      <c r="BQ74" s="183"/>
      <c r="BR74" s="183"/>
      <c r="BS74" s="183"/>
      <c r="BT74" s="183"/>
      <c r="BU74" s="186"/>
    </row>
    <row r="75" ht="12" spans="2:73">
      <c r="B75" s="172" t="str">
        <f>IF('1、包装标识检验'!B75="","",'1、包装标识检验'!B75)</f>
        <v/>
      </c>
      <c r="C75" s="173" t="str">
        <f>IF('1、包装标识检验'!C75="","",'1、包装标识检验'!C75)</f>
        <v/>
      </c>
      <c r="D75" s="173" t="str">
        <f>IF('1、包装标识检验'!D75="","",'1、包装标识检验'!D75)</f>
        <v/>
      </c>
      <c r="E75" s="173" t="str">
        <f>IF('1、包装标识检验'!E75="","",'1、包装标识检验'!E75)</f>
        <v/>
      </c>
      <c r="F75" s="174" t="str">
        <f>IF('1、包装标识检验'!F75="","",'1、包装标识检验'!F75)</f>
        <v/>
      </c>
      <c r="G75" s="173" t="str">
        <f>IF('1、包装标识检验'!G75="","",'1、包装标识检验'!G75)</f>
        <v/>
      </c>
      <c r="H75" s="173" t="str">
        <f>IF('1、包装标识检验'!H75="","",'1、包装标识检验'!H75)</f>
        <v/>
      </c>
      <c r="I75" s="181" t="str">
        <f>IF('1、包装标识检验'!I75="","",'1、包装标识检验'!I75)</f>
        <v/>
      </c>
      <c r="J75" s="182"/>
      <c r="K75" s="183"/>
      <c r="L75" s="183"/>
      <c r="M75" s="183"/>
      <c r="N75" s="183"/>
      <c r="O75" s="183"/>
      <c r="P75" s="183"/>
      <c r="Q75" s="183"/>
      <c r="R75" s="183"/>
      <c r="S75" s="183"/>
      <c r="T75" s="183"/>
      <c r="U75" s="183"/>
      <c r="V75" s="183"/>
      <c r="W75" s="183"/>
      <c r="X75" s="183"/>
      <c r="Y75" s="186"/>
      <c r="Z75" s="182"/>
      <c r="AA75" s="183"/>
      <c r="AB75" s="183"/>
      <c r="AC75" s="183"/>
      <c r="AD75" s="183"/>
      <c r="AE75" s="183"/>
      <c r="AF75" s="183"/>
      <c r="AG75" s="183"/>
      <c r="AH75" s="183"/>
      <c r="AI75" s="183"/>
      <c r="AJ75" s="183"/>
      <c r="AK75" s="183"/>
      <c r="AL75" s="183"/>
      <c r="AM75" s="183"/>
      <c r="AN75" s="183"/>
      <c r="AO75" s="186"/>
      <c r="AP75" s="182"/>
      <c r="AQ75" s="183"/>
      <c r="AR75" s="183"/>
      <c r="AS75" s="183"/>
      <c r="AT75" s="183"/>
      <c r="AU75" s="183"/>
      <c r="AV75" s="183"/>
      <c r="AW75" s="183"/>
      <c r="AX75" s="183"/>
      <c r="AY75" s="183"/>
      <c r="AZ75" s="183"/>
      <c r="BA75" s="183"/>
      <c r="BB75" s="183"/>
      <c r="BC75" s="183"/>
      <c r="BD75" s="183"/>
      <c r="BE75" s="186"/>
      <c r="BF75" s="182"/>
      <c r="BG75" s="183"/>
      <c r="BH75" s="183"/>
      <c r="BI75" s="183"/>
      <c r="BJ75" s="183"/>
      <c r="BK75" s="183"/>
      <c r="BL75" s="183"/>
      <c r="BM75" s="183"/>
      <c r="BN75" s="183"/>
      <c r="BO75" s="183"/>
      <c r="BP75" s="183"/>
      <c r="BQ75" s="183"/>
      <c r="BR75" s="183"/>
      <c r="BS75" s="183"/>
      <c r="BT75" s="183"/>
      <c r="BU75" s="186"/>
    </row>
    <row r="76" ht="12" spans="2:73">
      <c r="B76" s="172" t="str">
        <f>IF('1、包装标识检验'!B76="","",'1、包装标识检验'!B76)</f>
        <v/>
      </c>
      <c r="C76" s="173" t="str">
        <f>IF('1、包装标识检验'!C76="","",'1、包装标识检验'!C76)</f>
        <v/>
      </c>
      <c r="D76" s="173" t="str">
        <f>IF('1、包装标识检验'!D76="","",'1、包装标识检验'!D76)</f>
        <v/>
      </c>
      <c r="E76" s="173" t="str">
        <f>IF('1、包装标识检验'!E76="","",'1、包装标识检验'!E76)</f>
        <v/>
      </c>
      <c r="F76" s="174" t="str">
        <f>IF('1、包装标识检验'!F76="","",'1、包装标识检验'!F76)</f>
        <v/>
      </c>
      <c r="G76" s="173" t="str">
        <f>IF('1、包装标识检验'!G76="","",'1、包装标识检验'!G76)</f>
        <v/>
      </c>
      <c r="H76" s="173" t="str">
        <f>IF('1、包装标识检验'!H76="","",'1、包装标识检验'!H76)</f>
        <v/>
      </c>
      <c r="I76" s="181" t="str">
        <f>IF('1、包装标识检验'!I76="","",'1、包装标识检验'!I76)</f>
        <v/>
      </c>
      <c r="J76" s="182"/>
      <c r="K76" s="183"/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6"/>
      <c r="Z76" s="182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/>
      <c r="AO76" s="186"/>
      <c r="AP76" s="182"/>
      <c r="AQ76" s="183"/>
      <c r="AR76" s="183"/>
      <c r="AS76" s="183"/>
      <c r="AT76" s="183"/>
      <c r="AU76" s="183"/>
      <c r="AV76" s="183"/>
      <c r="AW76" s="183"/>
      <c r="AX76" s="183"/>
      <c r="AY76" s="183"/>
      <c r="AZ76" s="183"/>
      <c r="BA76" s="183"/>
      <c r="BB76" s="183"/>
      <c r="BC76" s="183"/>
      <c r="BD76" s="183"/>
      <c r="BE76" s="186"/>
      <c r="BF76" s="182"/>
      <c r="BG76" s="183"/>
      <c r="BH76" s="183"/>
      <c r="BI76" s="183"/>
      <c r="BJ76" s="183"/>
      <c r="BK76" s="183"/>
      <c r="BL76" s="183"/>
      <c r="BM76" s="183"/>
      <c r="BN76" s="183"/>
      <c r="BO76" s="183"/>
      <c r="BP76" s="183"/>
      <c r="BQ76" s="183"/>
      <c r="BR76" s="183"/>
      <c r="BS76" s="183"/>
      <c r="BT76" s="183"/>
      <c r="BU76" s="186"/>
    </row>
    <row r="77" ht="12" spans="2:73">
      <c r="B77" s="172" t="str">
        <f>IF('1、包装标识检验'!B77="","",'1、包装标识检验'!B77)</f>
        <v/>
      </c>
      <c r="C77" s="173" t="str">
        <f>IF('1、包装标识检验'!C77="","",'1、包装标识检验'!C77)</f>
        <v/>
      </c>
      <c r="D77" s="173" t="str">
        <f>IF('1、包装标识检验'!D77="","",'1、包装标识检验'!D77)</f>
        <v/>
      </c>
      <c r="E77" s="173" t="str">
        <f>IF('1、包装标识检验'!E77="","",'1、包装标识检验'!E77)</f>
        <v/>
      </c>
      <c r="F77" s="174" t="str">
        <f>IF('1、包装标识检验'!F77="","",'1、包装标识检验'!F77)</f>
        <v/>
      </c>
      <c r="G77" s="173" t="str">
        <f>IF('1、包装标识检验'!G77="","",'1、包装标识检验'!G77)</f>
        <v/>
      </c>
      <c r="H77" s="173" t="str">
        <f>IF('1、包装标识检验'!H77="","",'1、包装标识检验'!H77)</f>
        <v/>
      </c>
      <c r="I77" s="181" t="str">
        <f>IF('1、包装标识检验'!I77="","",'1、包装标识检验'!I77)</f>
        <v/>
      </c>
      <c r="J77" s="182"/>
      <c r="K77" s="183"/>
      <c r="L77" s="183"/>
      <c r="M77" s="183"/>
      <c r="N77" s="183"/>
      <c r="O77" s="183"/>
      <c r="P77" s="183"/>
      <c r="Q77" s="183"/>
      <c r="R77" s="183"/>
      <c r="S77" s="183"/>
      <c r="T77" s="183"/>
      <c r="U77" s="183"/>
      <c r="V77" s="183"/>
      <c r="W77" s="183"/>
      <c r="X77" s="183"/>
      <c r="Y77" s="186"/>
      <c r="Z77" s="182"/>
      <c r="AA77" s="183"/>
      <c r="AB77" s="183"/>
      <c r="AC77" s="183"/>
      <c r="AD77" s="183"/>
      <c r="AE77" s="183"/>
      <c r="AF77" s="183"/>
      <c r="AG77" s="183"/>
      <c r="AH77" s="183"/>
      <c r="AI77" s="183"/>
      <c r="AJ77" s="183"/>
      <c r="AK77" s="183"/>
      <c r="AL77" s="183"/>
      <c r="AM77" s="183"/>
      <c r="AN77" s="183"/>
      <c r="AO77" s="186"/>
      <c r="AP77" s="182"/>
      <c r="AQ77" s="183"/>
      <c r="AR77" s="183"/>
      <c r="AS77" s="183"/>
      <c r="AT77" s="183"/>
      <c r="AU77" s="183"/>
      <c r="AV77" s="183"/>
      <c r="AW77" s="183"/>
      <c r="AX77" s="183"/>
      <c r="AY77" s="183"/>
      <c r="AZ77" s="183"/>
      <c r="BA77" s="183"/>
      <c r="BB77" s="183"/>
      <c r="BC77" s="183"/>
      <c r="BD77" s="183"/>
      <c r="BE77" s="186"/>
      <c r="BF77" s="182"/>
      <c r="BG77" s="183"/>
      <c r="BH77" s="183"/>
      <c r="BI77" s="183"/>
      <c r="BJ77" s="183"/>
      <c r="BK77" s="183"/>
      <c r="BL77" s="183"/>
      <c r="BM77" s="183"/>
      <c r="BN77" s="183"/>
      <c r="BO77" s="183"/>
      <c r="BP77" s="183"/>
      <c r="BQ77" s="183"/>
      <c r="BR77" s="183"/>
      <c r="BS77" s="183"/>
      <c r="BT77" s="183"/>
      <c r="BU77" s="186"/>
    </row>
    <row r="78" ht="12" spans="2:73">
      <c r="B78" s="172" t="str">
        <f>IF('1、包装标识检验'!B78="","",'1、包装标识检验'!B78)</f>
        <v/>
      </c>
      <c r="C78" s="173" t="str">
        <f>IF('1、包装标识检验'!C78="","",'1、包装标识检验'!C78)</f>
        <v/>
      </c>
      <c r="D78" s="173" t="str">
        <f>IF('1、包装标识检验'!D78="","",'1、包装标识检验'!D78)</f>
        <v/>
      </c>
      <c r="E78" s="173" t="str">
        <f>IF('1、包装标识检验'!E78="","",'1、包装标识检验'!E78)</f>
        <v/>
      </c>
      <c r="F78" s="174" t="str">
        <f>IF('1、包装标识检验'!F78="","",'1、包装标识检验'!F78)</f>
        <v/>
      </c>
      <c r="G78" s="173" t="str">
        <f>IF('1、包装标识检验'!G78="","",'1、包装标识检验'!G78)</f>
        <v/>
      </c>
      <c r="H78" s="173" t="str">
        <f>IF('1、包装标识检验'!H78="","",'1、包装标识检验'!H78)</f>
        <v/>
      </c>
      <c r="I78" s="181" t="str">
        <f>IF('1、包装标识检验'!I78="","",'1、包装标识检验'!I78)</f>
        <v/>
      </c>
      <c r="J78" s="182"/>
      <c r="K78" s="183"/>
      <c r="L78" s="183"/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6"/>
      <c r="Z78" s="182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6"/>
      <c r="AP78" s="182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  <c r="BB78" s="183"/>
      <c r="BC78" s="183"/>
      <c r="BD78" s="183"/>
      <c r="BE78" s="186"/>
      <c r="BF78" s="182"/>
      <c r="BG78" s="183"/>
      <c r="BH78" s="183"/>
      <c r="BI78" s="183"/>
      <c r="BJ78" s="183"/>
      <c r="BK78" s="183"/>
      <c r="BL78" s="183"/>
      <c r="BM78" s="183"/>
      <c r="BN78" s="183"/>
      <c r="BO78" s="183"/>
      <c r="BP78" s="183"/>
      <c r="BQ78" s="183"/>
      <c r="BR78" s="183"/>
      <c r="BS78" s="183"/>
      <c r="BT78" s="183"/>
      <c r="BU78" s="186"/>
    </row>
    <row r="79" ht="12" spans="2:73">
      <c r="B79" s="172" t="str">
        <f>IF('1、包装标识检验'!B79="","",'1、包装标识检验'!B79)</f>
        <v/>
      </c>
      <c r="C79" s="173" t="str">
        <f>IF('1、包装标识检验'!C79="","",'1、包装标识检验'!C79)</f>
        <v/>
      </c>
      <c r="D79" s="173" t="str">
        <f>IF('1、包装标识检验'!D79="","",'1、包装标识检验'!D79)</f>
        <v/>
      </c>
      <c r="E79" s="173" t="str">
        <f>IF('1、包装标识检验'!E79="","",'1、包装标识检验'!E79)</f>
        <v/>
      </c>
      <c r="F79" s="174" t="str">
        <f>IF('1、包装标识检验'!F79="","",'1、包装标识检验'!F79)</f>
        <v/>
      </c>
      <c r="G79" s="173" t="str">
        <f>IF('1、包装标识检验'!G79="","",'1、包装标识检验'!G79)</f>
        <v/>
      </c>
      <c r="H79" s="173" t="str">
        <f>IF('1、包装标识检验'!H79="","",'1、包装标识检验'!H79)</f>
        <v/>
      </c>
      <c r="I79" s="181" t="str">
        <f>IF('1、包装标识检验'!I79="","",'1、包装标识检验'!I79)</f>
        <v/>
      </c>
      <c r="J79" s="182"/>
      <c r="K79" s="183"/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83"/>
      <c r="Y79" s="186"/>
      <c r="Z79" s="182"/>
      <c r="AA79" s="183"/>
      <c r="AB79" s="183"/>
      <c r="AC79" s="183"/>
      <c r="AD79" s="183"/>
      <c r="AE79" s="183"/>
      <c r="AF79" s="183"/>
      <c r="AG79" s="183"/>
      <c r="AH79" s="183"/>
      <c r="AI79" s="183"/>
      <c r="AJ79" s="183"/>
      <c r="AK79" s="183"/>
      <c r="AL79" s="183"/>
      <c r="AM79" s="183"/>
      <c r="AN79" s="183"/>
      <c r="AO79" s="186"/>
      <c r="AP79" s="182"/>
      <c r="AQ79" s="183"/>
      <c r="AR79" s="183"/>
      <c r="AS79" s="183"/>
      <c r="AT79" s="183"/>
      <c r="AU79" s="183"/>
      <c r="AV79" s="183"/>
      <c r="AW79" s="183"/>
      <c r="AX79" s="183"/>
      <c r="AY79" s="183"/>
      <c r="AZ79" s="183"/>
      <c r="BA79" s="183"/>
      <c r="BB79" s="183"/>
      <c r="BC79" s="183"/>
      <c r="BD79" s="183"/>
      <c r="BE79" s="186"/>
      <c r="BF79" s="182"/>
      <c r="BG79" s="183"/>
      <c r="BH79" s="183"/>
      <c r="BI79" s="183"/>
      <c r="BJ79" s="183"/>
      <c r="BK79" s="183"/>
      <c r="BL79" s="183"/>
      <c r="BM79" s="183"/>
      <c r="BN79" s="183"/>
      <c r="BO79" s="183"/>
      <c r="BP79" s="183"/>
      <c r="BQ79" s="183"/>
      <c r="BR79" s="183"/>
      <c r="BS79" s="183"/>
      <c r="BT79" s="183"/>
      <c r="BU79" s="186"/>
    </row>
    <row r="80" ht="12" spans="2:73">
      <c r="B80" s="172" t="str">
        <f>IF('1、包装标识检验'!B80="","",'1、包装标识检验'!B80)</f>
        <v/>
      </c>
      <c r="C80" s="173" t="str">
        <f>IF('1、包装标识检验'!C80="","",'1、包装标识检验'!C80)</f>
        <v/>
      </c>
      <c r="D80" s="173" t="str">
        <f>IF('1、包装标识检验'!D80="","",'1、包装标识检验'!D80)</f>
        <v/>
      </c>
      <c r="E80" s="173" t="str">
        <f>IF('1、包装标识检验'!E80="","",'1、包装标识检验'!E80)</f>
        <v/>
      </c>
      <c r="F80" s="174" t="str">
        <f>IF('1、包装标识检验'!F80="","",'1、包装标识检验'!F80)</f>
        <v/>
      </c>
      <c r="G80" s="173" t="str">
        <f>IF('1、包装标识检验'!G80="","",'1、包装标识检验'!G80)</f>
        <v/>
      </c>
      <c r="H80" s="173" t="str">
        <f>IF('1、包装标识检验'!H80="","",'1、包装标识检验'!H80)</f>
        <v/>
      </c>
      <c r="I80" s="181" t="str">
        <f>IF('1、包装标识检验'!I80="","",'1、包装标识检验'!I80)</f>
        <v/>
      </c>
      <c r="J80" s="182"/>
      <c r="K80" s="183"/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6"/>
      <c r="Z80" s="182"/>
      <c r="AA80" s="183"/>
      <c r="AB80" s="183"/>
      <c r="AC80" s="183"/>
      <c r="AD80" s="183"/>
      <c r="AE80" s="183"/>
      <c r="AF80" s="183"/>
      <c r="AG80" s="183"/>
      <c r="AH80" s="183"/>
      <c r="AI80" s="183"/>
      <c r="AJ80" s="183"/>
      <c r="AK80" s="183"/>
      <c r="AL80" s="183"/>
      <c r="AM80" s="183"/>
      <c r="AN80" s="183"/>
      <c r="AO80" s="186"/>
      <c r="AP80" s="182"/>
      <c r="AQ80" s="183"/>
      <c r="AR80" s="183"/>
      <c r="AS80" s="183"/>
      <c r="AT80" s="183"/>
      <c r="AU80" s="183"/>
      <c r="AV80" s="183"/>
      <c r="AW80" s="183"/>
      <c r="AX80" s="183"/>
      <c r="AY80" s="183"/>
      <c r="AZ80" s="183"/>
      <c r="BA80" s="183"/>
      <c r="BB80" s="183"/>
      <c r="BC80" s="183"/>
      <c r="BD80" s="183"/>
      <c r="BE80" s="186"/>
      <c r="BF80" s="182"/>
      <c r="BG80" s="183"/>
      <c r="BH80" s="183"/>
      <c r="BI80" s="183"/>
      <c r="BJ80" s="183"/>
      <c r="BK80" s="183"/>
      <c r="BL80" s="183"/>
      <c r="BM80" s="183"/>
      <c r="BN80" s="183"/>
      <c r="BO80" s="183"/>
      <c r="BP80" s="183"/>
      <c r="BQ80" s="183"/>
      <c r="BR80" s="183"/>
      <c r="BS80" s="183"/>
      <c r="BT80" s="183"/>
      <c r="BU80" s="186"/>
    </row>
    <row r="81" ht="12" spans="2:73">
      <c r="B81" s="172" t="str">
        <f>IF('1、包装标识检验'!B81="","",'1、包装标识检验'!B81)</f>
        <v/>
      </c>
      <c r="C81" s="173" t="str">
        <f>IF('1、包装标识检验'!C81="","",'1、包装标识检验'!C81)</f>
        <v/>
      </c>
      <c r="D81" s="173" t="str">
        <f>IF('1、包装标识检验'!D81="","",'1、包装标识检验'!D81)</f>
        <v/>
      </c>
      <c r="E81" s="173" t="str">
        <f>IF('1、包装标识检验'!E81="","",'1、包装标识检验'!E81)</f>
        <v/>
      </c>
      <c r="F81" s="174" t="str">
        <f>IF('1、包装标识检验'!F81="","",'1、包装标识检验'!F81)</f>
        <v/>
      </c>
      <c r="G81" s="173" t="str">
        <f>IF('1、包装标识检验'!G81="","",'1、包装标识检验'!G81)</f>
        <v/>
      </c>
      <c r="H81" s="173" t="str">
        <f>IF('1、包装标识检验'!H81="","",'1、包装标识检验'!H81)</f>
        <v/>
      </c>
      <c r="I81" s="181" t="str">
        <f>IF('1、包装标识检验'!I81="","",'1、包装标识检验'!I81)</f>
        <v/>
      </c>
      <c r="J81" s="182"/>
      <c r="K81" s="183"/>
      <c r="L81" s="183"/>
      <c r="M81" s="183"/>
      <c r="N81" s="183"/>
      <c r="O81" s="183"/>
      <c r="P81" s="183"/>
      <c r="Q81" s="183"/>
      <c r="R81" s="183"/>
      <c r="S81" s="183"/>
      <c r="T81" s="183"/>
      <c r="U81" s="183"/>
      <c r="V81" s="183"/>
      <c r="W81" s="183"/>
      <c r="X81" s="183"/>
      <c r="Y81" s="186"/>
      <c r="Z81" s="182"/>
      <c r="AA81" s="183"/>
      <c r="AB81" s="183"/>
      <c r="AC81" s="183"/>
      <c r="AD81" s="183"/>
      <c r="AE81" s="183"/>
      <c r="AF81" s="183"/>
      <c r="AG81" s="183"/>
      <c r="AH81" s="183"/>
      <c r="AI81" s="183"/>
      <c r="AJ81" s="183"/>
      <c r="AK81" s="183"/>
      <c r="AL81" s="183"/>
      <c r="AM81" s="183"/>
      <c r="AN81" s="183"/>
      <c r="AO81" s="186"/>
      <c r="AP81" s="182"/>
      <c r="AQ81" s="183"/>
      <c r="AR81" s="183"/>
      <c r="AS81" s="183"/>
      <c r="AT81" s="183"/>
      <c r="AU81" s="183"/>
      <c r="AV81" s="183"/>
      <c r="AW81" s="183"/>
      <c r="AX81" s="183"/>
      <c r="AY81" s="183"/>
      <c r="AZ81" s="183"/>
      <c r="BA81" s="183"/>
      <c r="BB81" s="183"/>
      <c r="BC81" s="183"/>
      <c r="BD81" s="183"/>
      <c r="BE81" s="186"/>
      <c r="BF81" s="182"/>
      <c r="BG81" s="183"/>
      <c r="BH81" s="183"/>
      <c r="BI81" s="183"/>
      <c r="BJ81" s="183"/>
      <c r="BK81" s="183"/>
      <c r="BL81" s="183"/>
      <c r="BM81" s="183"/>
      <c r="BN81" s="183"/>
      <c r="BO81" s="183"/>
      <c r="BP81" s="183"/>
      <c r="BQ81" s="183"/>
      <c r="BR81" s="183"/>
      <c r="BS81" s="183"/>
      <c r="BT81" s="183"/>
      <c r="BU81" s="186"/>
    </row>
    <row r="82" ht="12" spans="2:73">
      <c r="B82" s="172" t="str">
        <f>IF('1、包装标识检验'!B82="","",'1、包装标识检验'!B82)</f>
        <v/>
      </c>
      <c r="C82" s="173" t="str">
        <f>IF('1、包装标识检验'!C82="","",'1、包装标识检验'!C82)</f>
        <v/>
      </c>
      <c r="D82" s="173" t="str">
        <f>IF('1、包装标识检验'!D82="","",'1、包装标识检验'!D82)</f>
        <v/>
      </c>
      <c r="E82" s="173" t="str">
        <f>IF('1、包装标识检验'!E82="","",'1、包装标识检验'!E82)</f>
        <v/>
      </c>
      <c r="F82" s="174" t="str">
        <f>IF('1、包装标识检验'!F82="","",'1、包装标识检验'!F82)</f>
        <v/>
      </c>
      <c r="G82" s="173" t="str">
        <f>IF('1、包装标识检验'!G82="","",'1、包装标识检验'!G82)</f>
        <v/>
      </c>
      <c r="H82" s="173" t="str">
        <f>IF('1、包装标识检验'!H82="","",'1、包装标识检验'!H82)</f>
        <v/>
      </c>
      <c r="I82" s="181" t="str">
        <f>IF('1、包装标识检验'!I82="","",'1、包装标识检验'!I82)</f>
        <v/>
      </c>
      <c r="J82" s="182"/>
      <c r="K82" s="183"/>
      <c r="L82" s="183"/>
      <c r="M82" s="183"/>
      <c r="N82" s="183"/>
      <c r="O82" s="183"/>
      <c r="P82" s="183"/>
      <c r="Q82" s="183"/>
      <c r="R82" s="183"/>
      <c r="S82" s="183"/>
      <c r="T82" s="183"/>
      <c r="U82" s="183"/>
      <c r="V82" s="183"/>
      <c r="W82" s="183"/>
      <c r="X82" s="183"/>
      <c r="Y82" s="186"/>
      <c r="Z82" s="182"/>
      <c r="AA82" s="183"/>
      <c r="AB82" s="183"/>
      <c r="AC82" s="183"/>
      <c r="AD82" s="183"/>
      <c r="AE82" s="183"/>
      <c r="AF82" s="183"/>
      <c r="AG82" s="183"/>
      <c r="AH82" s="183"/>
      <c r="AI82" s="183"/>
      <c r="AJ82" s="183"/>
      <c r="AK82" s="183"/>
      <c r="AL82" s="183"/>
      <c r="AM82" s="183"/>
      <c r="AN82" s="183"/>
      <c r="AO82" s="186"/>
      <c r="AP82" s="182"/>
      <c r="AQ82" s="183"/>
      <c r="AR82" s="183"/>
      <c r="AS82" s="183"/>
      <c r="AT82" s="183"/>
      <c r="AU82" s="183"/>
      <c r="AV82" s="183"/>
      <c r="AW82" s="183"/>
      <c r="AX82" s="183"/>
      <c r="AY82" s="183"/>
      <c r="AZ82" s="183"/>
      <c r="BA82" s="183"/>
      <c r="BB82" s="183"/>
      <c r="BC82" s="183"/>
      <c r="BD82" s="183"/>
      <c r="BE82" s="186"/>
      <c r="BF82" s="182"/>
      <c r="BG82" s="183"/>
      <c r="BH82" s="183"/>
      <c r="BI82" s="183"/>
      <c r="BJ82" s="183"/>
      <c r="BK82" s="183"/>
      <c r="BL82" s="183"/>
      <c r="BM82" s="183"/>
      <c r="BN82" s="183"/>
      <c r="BO82" s="183"/>
      <c r="BP82" s="183"/>
      <c r="BQ82" s="183"/>
      <c r="BR82" s="183"/>
      <c r="BS82" s="183"/>
      <c r="BT82" s="183"/>
      <c r="BU82" s="186"/>
    </row>
    <row r="83" ht="12" spans="2:73">
      <c r="B83" s="172" t="str">
        <f>IF('1、包装标识检验'!B83="","",'1、包装标识检验'!B83)</f>
        <v/>
      </c>
      <c r="C83" s="173" t="str">
        <f>IF('1、包装标识检验'!C83="","",'1、包装标识检验'!C83)</f>
        <v/>
      </c>
      <c r="D83" s="173" t="str">
        <f>IF('1、包装标识检验'!D83="","",'1、包装标识检验'!D83)</f>
        <v/>
      </c>
      <c r="E83" s="173" t="str">
        <f>IF('1、包装标识检验'!E83="","",'1、包装标识检验'!E83)</f>
        <v/>
      </c>
      <c r="F83" s="174" t="str">
        <f>IF('1、包装标识检验'!F83="","",'1、包装标识检验'!F83)</f>
        <v/>
      </c>
      <c r="G83" s="173" t="str">
        <f>IF('1、包装标识检验'!G83="","",'1、包装标识检验'!G83)</f>
        <v/>
      </c>
      <c r="H83" s="173" t="str">
        <f>IF('1、包装标识检验'!H83="","",'1、包装标识检验'!H83)</f>
        <v/>
      </c>
      <c r="I83" s="181" t="str">
        <f>IF('1、包装标识检验'!I83="","",'1、包装标识检验'!I83)</f>
        <v/>
      </c>
      <c r="J83" s="182"/>
      <c r="K83" s="183"/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83"/>
      <c r="Y83" s="186"/>
      <c r="Z83" s="182"/>
      <c r="AA83" s="183"/>
      <c r="AB83" s="183"/>
      <c r="AC83" s="183"/>
      <c r="AD83" s="183"/>
      <c r="AE83" s="183"/>
      <c r="AF83" s="183"/>
      <c r="AG83" s="183"/>
      <c r="AH83" s="183"/>
      <c r="AI83" s="183"/>
      <c r="AJ83" s="183"/>
      <c r="AK83" s="183"/>
      <c r="AL83" s="183"/>
      <c r="AM83" s="183"/>
      <c r="AN83" s="183"/>
      <c r="AO83" s="186"/>
      <c r="AP83" s="182"/>
      <c r="AQ83" s="183"/>
      <c r="AR83" s="183"/>
      <c r="AS83" s="183"/>
      <c r="AT83" s="183"/>
      <c r="AU83" s="183"/>
      <c r="AV83" s="183"/>
      <c r="AW83" s="183"/>
      <c r="AX83" s="183"/>
      <c r="AY83" s="183"/>
      <c r="AZ83" s="183"/>
      <c r="BA83" s="183"/>
      <c r="BB83" s="183"/>
      <c r="BC83" s="183"/>
      <c r="BD83" s="183"/>
      <c r="BE83" s="186"/>
      <c r="BF83" s="182"/>
      <c r="BG83" s="183"/>
      <c r="BH83" s="183"/>
      <c r="BI83" s="183"/>
      <c r="BJ83" s="183"/>
      <c r="BK83" s="183"/>
      <c r="BL83" s="183"/>
      <c r="BM83" s="183"/>
      <c r="BN83" s="183"/>
      <c r="BO83" s="183"/>
      <c r="BP83" s="183"/>
      <c r="BQ83" s="183"/>
      <c r="BR83" s="183"/>
      <c r="BS83" s="183"/>
      <c r="BT83" s="183"/>
      <c r="BU83" s="186"/>
    </row>
    <row r="84" ht="12" spans="2:73">
      <c r="B84" s="172" t="str">
        <f>IF('1、包装标识检验'!B84="","",'1、包装标识检验'!B84)</f>
        <v/>
      </c>
      <c r="C84" s="173" t="str">
        <f>IF('1、包装标识检验'!C84="","",'1、包装标识检验'!C84)</f>
        <v/>
      </c>
      <c r="D84" s="173" t="str">
        <f>IF('1、包装标识检验'!D84="","",'1、包装标识检验'!D84)</f>
        <v/>
      </c>
      <c r="E84" s="173" t="str">
        <f>IF('1、包装标识检验'!E84="","",'1、包装标识检验'!E84)</f>
        <v/>
      </c>
      <c r="F84" s="174" t="str">
        <f>IF('1、包装标识检验'!F84="","",'1、包装标识检验'!F84)</f>
        <v/>
      </c>
      <c r="G84" s="173" t="str">
        <f>IF('1、包装标识检验'!G84="","",'1、包装标识检验'!G84)</f>
        <v/>
      </c>
      <c r="H84" s="173" t="str">
        <f>IF('1、包装标识检验'!H84="","",'1、包装标识检验'!H84)</f>
        <v/>
      </c>
      <c r="I84" s="181" t="str">
        <f>IF('1、包装标识检验'!I84="","",'1、包装标识检验'!I84)</f>
        <v/>
      </c>
      <c r="J84" s="182"/>
      <c r="K84" s="183"/>
      <c r="L84" s="183"/>
      <c r="M84" s="183"/>
      <c r="N84" s="183"/>
      <c r="O84" s="183"/>
      <c r="P84" s="183"/>
      <c r="Q84" s="183"/>
      <c r="R84" s="183"/>
      <c r="S84" s="183"/>
      <c r="T84" s="183"/>
      <c r="U84" s="183"/>
      <c r="V84" s="183"/>
      <c r="W84" s="183"/>
      <c r="X84" s="183"/>
      <c r="Y84" s="186"/>
      <c r="Z84" s="182"/>
      <c r="AA84" s="183"/>
      <c r="AB84" s="183"/>
      <c r="AC84" s="183"/>
      <c r="AD84" s="183"/>
      <c r="AE84" s="183"/>
      <c r="AF84" s="183"/>
      <c r="AG84" s="183"/>
      <c r="AH84" s="183"/>
      <c r="AI84" s="183"/>
      <c r="AJ84" s="183"/>
      <c r="AK84" s="183"/>
      <c r="AL84" s="183"/>
      <c r="AM84" s="183"/>
      <c r="AN84" s="183"/>
      <c r="AO84" s="186"/>
      <c r="AP84" s="182"/>
      <c r="AQ84" s="183"/>
      <c r="AR84" s="183"/>
      <c r="AS84" s="183"/>
      <c r="AT84" s="183"/>
      <c r="AU84" s="183"/>
      <c r="AV84" s="183"/>
      <c r="AW84" s="183"/>
      <c r="AX84" s="183"/>
      <c r="AY84" s="183"/>
      <c r="AZ84" s="183"/>
      <c r="BA84" s="183"/>
      <c r="BB84" s="183"/>
      <c r="BC84" s="183"/>
      <c r="BD84" s="183"/>
      <c r="BE84" s="186"/>
      <c r="BF84" s="182"/>
      <c r="BG84" s="183"/>
      <c r="BH84" s="183"/>
      <c r="BI84" s="183"/>
      <c r="BJ84" s="183"/>
      <c r="BK84" s="183"/>
      <c r="BL84" s="183"/>
      <c r="BM84" s="183"/>
      <c r="BN84" s="183"/>
      <c r="BO84" s="183"/>
      <c r="BP84" s="183"/>
      <c r="BQ84" s="183"/>
      <c r="BR84" s="183"/>
      <c r="BS84" s="183"/>
      <c r="BT84" s="183"/>
      <c r="BU84" s="186"/>
    </row>
    <row r="85" ht="12" spans="2:73">
      <c r="B85" s="172" t="str">
        <f>IF('1、包装标识检验'!B85="","",'1、包装标识检验'!B85)</f>
        <v/>
      </c>
      <c r="C85" s="173" t="str">
        <f>IF('1、包装标识检验'!C85="","",'1、包装标识检验'!C85)</f>
        <v/>
      </c>
      <c r="D85" s="173" t="str">
        <f>IF('1、包装标识检验'!D85="","",'1、包装标识检验'!D85)</f>
        <v/>
      </c>
      <c r="E85" s="173" t="str">
        <f>IF('1、包装标识检验'!E85="","",'1、包装标识检验'!E85)</f>
        <v/>
      </c>
      <c r="F85" s="174" t="str">
        <f>IF('1、包装标识检验'!F85="","",'1、包装标识检验'!F85)</f>
        <v/>
      </c>
      <c r="G85" s="173" t="str">
        <f>IF('1、包装标识检验'!G85="","",'1、包装标识检验'!G85)</f>
        <v/>
      </c>
      <c r="H85" s="173" t="str">
        <f>IF('1、包装标识检验'!H85="","",'1、包装标识检验'!H85)</f>
        <v/>
      </c>
      <c r="I85" s="181" t="str">
        <f>IF('1、包装标识检验'!I85="","",'1、包装标识检验'!I85)</f>
        <v/>
      </c>
      <c r="J85" s="182"/>
      <c r="K85" s="183"/>
      <c r="L85" s="183"/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6"/>
      <c r="Z85" s="182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6"/>
      <c r="AP85" s="182"/>
      <c r="AQ85" s="183"/>
      <c r="AR85" s="183"/>
      <c r="AS85" s="183"/>
      <c r="AT85" s="183"/>
      <c r="AU85" s="183"/>
      <c r="AV85" s="183"/>
      <c r="AW85" s="183"/>
      <c r="AX85" s="183"/>
      <c r="AY85" s="183"/>
      <c r="AZ85" s="183"/>
      <c r="BA85" s="183"/>
      <c r="BB85" s="183"/>
      <c r="BC85" s="183"/>
      <c r="BD85" s="183"/>
      <c r="BE85" s="186"/>
      <c r="BF85" s="182"/>
      <c r="BG85" s="183"/>
      <c r="BH85" s="183"/>
      <c r="BI85" s="183"/>
      <c r="BJ85" s="183"/>
      <c r="BK85" s="183"/>
      <c r="BL85" s="183"/>
      <c r="BM85" s="183"/>
      <c r="BN85" s="183"/>
      <c r="BO85" s="183"/>
      <c r="BP85" s="183"/>
      <c r="BQ85" s="183"/>
      <c r="BR85" s="183"/>
      <c r="BS85" s="183"/>
      <c r="BT85" s="183"/>
      <c r="BU85" s="186"/>
    </row>
    <row r="86" ht="12" spans="2:73">
      <c r="B86" s="172" t="str">
        <f>IF('1、包装标识检验'!B86="","",'1、包装标识检验'!B86)</f>
        <v/>
      </c>
      <c r="C86" s="173" t="str">
        <f>IF('1、包装标识检验'!C86="","",'1、包装标识检验'!C86)</f>
        <v/>
      </c>
      <c r="D86" s="173" t="str">
        <f>IF('1、包装标识检验'!D86="","",'1、包装标识检验'!D86)</f>
        <v/>
      </c>
      <c r="E86" s="173" t="str">
        <f>IF('1、包装标识检验'!E86="","",'1、包装标识检验'!E86)</f>
        <v/>
      </c>
      <c r="F86" s="174" t="str">
        <f>IF('1、包装标识检验'!F86="","",'1、包装标识检验'!F86)</f>
        <v/>
      </c>
      <c r="G86" s="173" t="str">
        <f>IF('1、包装标识检验'!G86="","",'1、包装标识检验'!G86)</f>
        <v/>
      </c>
      <c r="H86" s="173" t="str">
        <f>IF('1、包装标识检验'!H86="","",'1、包装标识检验'!H86)</f>
        <v/>
      </c>
      <c r="I86" s="181" t="str">
        <f>IF('1、包装标识检验'!I86="","",'1、包装标识检验'!I86)</f>
        <v/>
      </c>
      <c r="J86" s="182"/>
      <c r="K86" s="183"/>
      <c r="L86" s="183"/>
      <c r="M86" s="183"/>
      <c r="N86" s="183"/>
      <c r="O86" s="183"/>
      <c r="P86" s="183"/>
      <c r="Q86" s="183"/>
      <c r="R86" s="183"/>
      <c r="S86" s="183"/>
      <c r="T86" s="183"/>
      <c r="U86" s="183"/>
      <c r="V86" s="183"/>
      <c r="W86" s="183"/>
      <c r="X86" s="183"/>
      <c r="Y86" s="186"/>
      <c r="Z86" s="182"/>
      <c r="AA86" s="183"/>
      <c r="AB86" s="183"/>
      <c r="AC86" s="183"/>
      <c r="AD86" s="183"/>
      <c r="AE86" s="183"/>
      <c r="AF86" s="183"/>
      <c r="AG86" s="183"/>
      <c r="AH86" s="183"/>
      <c r="AI86" s="183"/>
      <c r="AJ86" s="183"/>
      <c r="AK86" s="183"/>
      <c r="AL86" s="183"/>
      <c r="AM86" s="183"/>
      <c r="AN86" s="183"/>
      <c r="AO86" s="186"/>
      <c r="AP86" s="182"/>
      <c r="AQ86" s="183"/>
      <c r="AR86" s="183"/>
      <c r="AS86" s="183"/>
      <c r="AT86" s="183"/>
      <c r="AU86" s="183"/>
      <c r="AV86" s="183"/>
      <c r="AW86" s="183"/>
      <c r="AX86" s="183"/>
      <c r="AY86" s="183"/>
      <c r="AZ86" s="183"/>
      <c r="BA86" s="183"/>
      <c r="BB86" s="183"/>
      <c r="BC86" s="183"/>
      <c r="BD86" s="183"/>
      <c r="BE86" s="186"/>
      <c r="BF86" s="182"/>
      <c r="BG86" s="183"/>
      <c r="BH86" s="183"/>
      <c r="BI86" s="183"/>
      <c r="BJ86" s="183"/>
      <c r="BK86" s="183"/>
      <c r="BL86" s="183"/>
      <c r="BM86" s="183"/>
      <c r="BN86" s="183"/>
      <c r="BO86" s="183"/>
      <c r="BP86" s="183"/>
      <c r="BQ86" s="183"/>
      <c r="BR86" s="183"/>
      <c r="BS86" s="183"/>
      <c r="BT86" s="183"/>
      <c r="BU86" s="186"/>
    </row>
    <row r="87" ht="12" spans="2:73">
      <c r="B87" s="172" t="str">
        <f>IF('1、包装标识检验'!B87="","",'1、包装标识检验'!B87)</f>
        <v/>
      </c>
      <c r="C87" s="173" t="str">
        <f>IF('1、包装标识检验'!C87="","",'1、包装标识检验'!C87)</f>
        <v/>
      </c>
      <c r="D87" s="173" t="str">
        <f>IF('1、包装标识检验'!D87="","",'1、包装标识检验'!D87)</f>
        <v/>
      </c>
      <c r="E87" s="173" t="str">
        <f>IF('1、包装标识检验'!E87="","",'1、包装标识检验'!E87)</f>
        <v/>
      </c>
      <c r="F87" s="174" t="str">
        <f>IF('1、包装标识检验'!F87="","",'1、包装标识检验'!F87)</f>
        <v/>
      </c>
      <c r="G87" s="173" t="str">
        <f>IF('1、包装标识检验'!G87="","",'1、包装标识检验'!G87)</f>
        <v/>
      </c>
      <c r="H87" s="173" t="str">
        <f>IF('1、包装标识检验'!H87="","",'1、包装标识检验'!H87)</f>
        <v/>
      </c>
      <c r="I87" s="181" t="str">
        <f>IF('1、包装标识检验'!I87="","",'1、包装标识检验'!I87)</f>
        <v/>
      </c>
      <c r="J87" s="182"/>
      <c r="K87" s="183"/>
      <c r="L87" s="183"/>
      <c r="M87" s="183"/>
      <c r="N87" s="183"/>
      <c r="O87" s="183"/>
      <c r="P87" s="183"/>
      <c r="Q87" s="183"/>
      <c r="R87" s="183"/>
      <c r="S87" s="183"/>
      <c r="T87" s="183"/>
      <c r="U87" s="183"/>
      <c r="V87" s="183"/>
      <c r="W87" s="183"/>
      <c r="X87" s="183"/>
      <c r="Y87" s="186"/>
      <c r="Z87" s="182"/>
      <c r="AA87" s="183"/>
      <c r="AB87" s="183"/>
      <c r="AC87" s="183"/>
      <c r="AD87" s="183"/>
      <c r="AE87" s="183"/>
      <c r="AF87" s="183"/>
      <c r="AG87" s="183"/>
      <c r="AH87" s="183"/>
      <c r="AI87" s="183"/>
      <c r="AJ87" s="183"/>
      <c r="AK87" s="183"/>
      <c r="AL87" s="183"/>
      <c r="AM87" s="183"/>
      <c r="AN87" s="183"/>
      <c r="AO87" s="186"/>
      <c r="AP87" s="182"/>
      <c r="AQ87" s="183"/>
      <c r="AR87" s="183"/>
      <c r="AS87" s="183"/>
      <c r="AT87" s="183"/>
      <c r="AU87" s="183"/>
      <c r="AV87" s="183"/>
      <c r="AW87" s="183"/>
      <c r="AX87" s="183"/>
      <c r="AY87" s="183"/>
      <c r="AZ87" s="183"/>
      <c r="BA87" s="183"/>
      <c r="BB87" s="183"/>
      <c r="BC87" s="183"/>
      <c r="BD87" s="183"/>
      <c r="BE87" s="186"/>
      <c r="BF87" s="182"/>
      <c r="BG87" s="183"/>
      <c r="BH87" s="183"/>
      <c r="BI87" s="183"/>
      <c r="BJ87" s="183"/>
      <c r="BK87" s="183"/>
      <c r="BL87" s="183"/>
      <c r="BM87" s="183"/>
      <c r="BN87" s="183"/>
      <c r="BO87" s="183"/>
      <c r="BP87" s="183"/>
      <c r="BQ87" s="183"/>
      <c r="BR87" s="183"/>
      <c r="BS87" s="183"/>
      <c r="BT87" s="183"/>
      <c r="BU87" s="186"/>
    </row>
    <row r="88" ht="12" spans="2:73">
      <c r="B88" s="172" t="str">
        <f>IF('1、包装标识检验'!B88="","",'1、包装标识检验'!B88)</f>
        <v/>
      </c>
      <c r="C88" s="173" t="str">
        <f>IF('1、包装标识检验'!C88="","",'1、包装标识检验'!C88)</f>
        <v/>
      </c>
      <c r="D88" s="173" t="str">
        <f>IF('1、包装标识检验'!D88="","",'1、包装标识检验'!D88)</f>
        <v/>
      </c>
      <c r="E88" s="173" t="str">
        <f>IF('1、包装标识检验'!E88="","",'1、包装标识检验'!E88)</f>
        <v/>
      </c>
      <c r="F88" s="174" t="str">
        <f>IF('1、包装标识检验'!F88="","",'1、包装标识检验'!F88)</f>
        <v/>
      </c>
      <c r="G88" s="173" t="str">
        <f>IF('1、包装标识检验'!G88="","",'1、包装标识检验'!G88)</f>
        <v/>
      </c>
      <c r="H88" s="173" t="str">
        <f>IF('1、包装标识检验'!H88="","",'1、包装标识检验'!H88)</f>
        <v/>
      </c>
      <c r="I88" s="181" t="str">
        <f>IF('1、包装标识检验'!I88="","",'1、包装标识检验'!I88)</f>
        <v/>
      </c>
      <c r="J88" s="182"/>
      <c r="K88" s="183"/>
      <c r="L88" s="183"/>
      <c r="M88" s="183"/>
      <c r="N88" s="183"/>
      <c r="O88" s="183"/>
      <c r="P88" s="183"/>
      <c r="Q88" s="183"/>
      <c r="R88" s="183"/>
      <c r="S88" s="183"/>
      <c r="T88" s="183"/>
      <c r="U88" s="183"/>
      <c r="V88" s="183"/>
      <c r="W88" s="183"/>
      <c r="X88" s="183"/>
      <c r="Y88" s="186"/>
      <c r="Z88" s="182"/>
      <c r="AA88" s="183"/>
      <c r="AB88" s="183"/>
      <c r="AC88" s="183"/>
      <c r="AD88" s="183"/>
      <c r="AE88" s="183"/>
      <c r="AF88" s="183"/>
      <c r="AG88" s="183"/>
      <c r="AH88" s="183"/>
      <c r="AI88" s="183"/>
      <c r="AJ88" s="183"/>
      <c r="AK88" s="183"/>
      <c r="AL88" s="183"/>
      <c r="AM88" s="183"/>
      <c r="AN88" s="183"/>
      <c r="AO88" s="186"/>
      <c r="AP88" s="182"/>
      <c r="AQ88" s="183"/>
      <c r="AR88" s="183"/>
      <c r="AS88" s="183"/>
      <c r="AT88" s="183"/>
      <c r="AU88" s="183"/>
      <c r="AV88" s="183"/>
      <c r="AW88" s="183"/>
      <c r="AX88" s="183"/>
      <c r="AY88" s="183"/>
      <c r="AZ88" s="183"/>
      <c r="BA88" s="183"/>
      <c r="BB88" s="183"/>
      <c r="BC88" s="183"/>
      <c r="BD88" s="183"/>
      <c r="BE88" s="186"/>
      <c r="BF88" s="182"/>
      <c r="BG88" s="183"/>
      <c r="BH88" s="183"/>
      <c r="BI88" s="183"/>
      <c r="BJ88" s="183"/>
      <c r="BK88" s="183"/>
      <c r="BL88" s="183"/>
      <c r="BM88" s="183"/>
      <c r="BN88" s="183"/>
      <c r="BO88" s="183"/>
      <c r="BP88" s="183"/>
      <c r="BQ88" s="183"/>
      <c r="BR88" s="183"/>
      <c r="BS88" s="183"/>
      <c r="BT88" s="183"/>
      <c r="BU88" s="186"/>
    </row>
    <row r="89" ht="12" spans="2:73">
      <c r="B89" s="172" t="str">
        <f>IF('1、包装标识检验'!B89="","",'1、包装标识检验'!B89)</f>
        <v/>
      </c>
      <c r="C89" s="173" t="str">
        <f>IF('1、包装标识检验'!C89="","",'1、包装标识检验'!C89)</f>
        <v/>
      </c>
      <c r="D89" s="173" t="str">
        <f>IF('1、包装标识检验'!D89="","",'1、包装标识检验'!D89)</f>
        <v/>
      </c>
      <c r="E89" s="173" t="str">
        <f>IF('1、包装标识检验'!E89="","",'1、包装标识检验'!E89)</f>
        <v/>
      </c>
      <c r="F89" s="174" t="str">
        <f>IF('1、包装标识检验'!F89="","",'1、包装标识检验'!F89)</f>
        <v/>
      </c>
      <c r="G89" s="173" t="str">
        <f>IF('1、包装标识检验'!G89="","",'1、包装标识检验'!G89)</f>
        <v/>
      </c>
      <c r="H89" s="173" t="str">
        <f>IF('1、包装标识检验'!H89="","",'1、包装标识检验'!H89)</f>
        <v/>
      </c>
      <c r="I89" s="181" t="str">
        <f>IF('1、包装标识检验'!I89="","",'1、包装标识检验'!I89)</f>
        <v/>
      </c>
      <c r="J89" s="182"/>
      <c r="K89" s="183"/>
      <c r="L89" s="183"/>
      <c r="M89" s="183"/>
      <c r="N89" s="183"/>
      <c r="O89" s="183"/>
      <c r="P89" s="183"/>
      <c r="Q89" s="183"/>
      <c r="R89" s="183"/>
      <c r="S89" s="183"/>
      <c r="T89" s="183"/>
      <c r="U89" s="183"/>
      <c r="V89" s="183"/>
      <c r="W89" s="183"/>
      <c r="X89" s="183"/>
      <c r="Y89" s="186"/>
      <c r="Z89" s="182"/>
      <c r="AA89" s="183"/>
      <c r="AB89" s="183"/>
      <c r="AC89" s="183"/>
      <c r="AD89" s="183"/>
      <c r="AE89" s="183"/>
      <c r="AF89" s="183"/>
      <c r="AG89" s="183"/>
      <c r="AH89" s="183"/>
      <c r="AI89" s="183"/>
      <c r="AJ89" s="183"/>
      <c r="AK89" s="183"/>
      <c r="AL89" s="183"/>
      <c r="AM89" s="183"/>
      <c r="AN89" s="183"/>
      <c r="AO89" s="186"/>
      <c r="AP89" s="182"/>
      <c r="AQ89" s="183"/>
      <c r="AR89" s="183"/>
      <c r="AS89" s="183"/>
      <c r="AT89" s="183"/>
      <c r="AU89" s="183"/>
      <c r="AV89" s="183"/>
      <c r="AW89" s="183"/>
      <c r="AX89" s="183"/>
      <c r="AY89" s="183"/>
      <c r="AZ89" s="183"/>
      <c r="BA89" s="183"/>
      <c r="BB89" s="183"/>
      <c r="BC89" s="183"/>
      <c r="BD89" s="183"/>
      <c r="BE89" s="186"/>
      <c r="BF89" s="182"/>
      <c r="BG89" s="183"/>
      <c r="BH89" s="183"/>
      <c r="BI89" s="183"/>
      <c r="BJ89" s="183"/>
      <c r="BK89" s="183"/>
      <c r="BL89" s="183"/>
      <c r="BM89" s="183"/>
      <c r="BN89" s="183"/>
      <c r="BO89" s="183"/>
      <c r="BP89" s="183"/>
      <c r="BQ89" s="183"/>
      <c r="BR89" s="183"/>
      <c r="BS89" s="183"/>
      <c r="BT89" s="183"/>
      <c r="BU89" s="186"/>
    </row>
    <row r="90" ht="12" spans="2:73">
      <c r="B90" s="172" t="str">
        <f>IF('1、包装标识检验'!B90="","",'1、包装标识检验'!B90)</f>
        <v/>
      </c>
      <c r="C90" s="173" t="str">
        <f>IF('1、包装标识检验'!C90="","",'1、包装标识检验'!C90)</f>
        <v/>
      </c>
      <c r="D90" s="173" t="str">
        <f>IF('1、包装标识检验'!D90="","",'1、包装标识检验'!D90)</f>
        <v/>
      </c>
      <c r="E90" s="173" t="str">
        <f>IF('1、包装标识检验'!E90="","",'1、包装标识检验'!E90)</f>
        <v/>
      </c>
      <c r="F90" s="174" t="str">
        <f>IF('1、包装标识检验'!F90="","",'1、包装标识检验'!F90)</f>
        <v/>
      </c>
      <c r="G90" s="173" t="str">
        <f>IF('1、包装标识检验'!G90="","",'1、包装标识检验'!G90)</f>
        <v/>
      </c>
      <c r="H90" s="173" t="str">
        <f>IF('1、包装标识检验'!H90="","",'1、包装标识检验'!H90)</f>
        <v/>
      </c>
      <c r="I90" s="181" t="str">
        <f>IF('1、包装标识检验'!I90="","",'1、包装标识检验'!I90)</f>
        <v/>
      </c>
      <c r="J90" s="182"/>
      <c r="K90" s="183"/>
      <c r="L90" s="183"/>
      <c r="M90" s="183"/>
      <c r="N90" s="183"/>
      <c r="O90" s="183"/>
      <c r="P90" s="183"/>
      <c r="Q90" s="183"/>
      <c r="R90" s="183"/>
      <c r="S90" s="183"/>
      <c r="T90" s="183"/>
      <c r="U90" s="183"/>
      <c r="V90" s="183"/>
      <c r="W90" s="183"/>
      <c r="X90" s="183"/>
      <c r="Y90" s="186"/>
      <c r="Z90" s="182"/>
      <c r="AA90" s="183"/>
      <c r="AB90" s="183"/>
      <c r="AC90" s="183"/>
      <c r="AD90" s="183"/>
      <c r="AE90" s="183"/>
      <c r="AF90" s="183"/>
      <c r="AG90" s="183"/>
      <c r="AH90" s="183"/>
      <c r="AI90" s="183"/>
      <c r="AJ90" s="183"/>
      <c r="AK90" s="183"/>
      <c r="AL90" s="183"/>
      <c r="AM90" s="183"/>
      <c r="AN90" s="183"/>
      <c r="AO90" s="186"/>
      <c r="AP90" s="182"/>
      <c r="AQ90" s="183"/>
      <c r="AR90" s="183"/>
      <c r="AS90" s="183"/>
      <c r="AT90" s="183"/>
      <c r="AU90" s="183"/>
      <c r="AV90" s="183"/>
      <c r="AW90" s="183"/>
      <c r="AX90" s="183"/>
      <c r="AY90" s="183"/>
      <c r="AZ90" s="183"/>
      <c r="BA90" s="183"/>
      <c r="BB90" s="183"/>
      <c r="BC90" s="183"/>
      <c r="BD90" s="183"/>
      <c r="BE90" s="186"/>
      <c r="BF90" s="182"/>
      <c r="BG90" s="183"/>
      <c r="BH90" s="183"/>
      <c r="BI90" s="183"/>
      <c r="BJ90" s="183"/>
      <c r="BK90" s="183"/>
      <c r="BL90" s="183"/>
      <c r="BM90" s="183"/>
      <c r="BN90" s="183"/>
      <c r="BO90" s="183"/>
      <c r="BP90" s="183"/>
      <c r="BQ90" s="183"/>
      <c r="BR90" s="183"/>
      <c r="BS90" s="183"/>
      <c r="BT90" s="183"/>
      <c r="BU90" s="186"/>
    </row>
    <row r="91" ht="12" spans="2:73">
      <c r="B91" s="172" t="str">
        <f>IF('1、包装标识检验'!B91="","",'1、包装标识检验'!B91)</f>
        <v/>
      </c>
      <c r="C91" s="173" t="str">
        <f>IF('1、包装标识检验'!C91="","",'1、包装标识检验'!C91)</f>
        <v/>
      </c>
      <c r="D91" s="173" t="str">
        <f>IF('1、包装标识检验'!D91="","",'1、包装标识检验'!D91)</f>
        <v/>
      </c>
      <c r="E91" s="173" t="str">
        <f>IF('1、包装标识检验'!E91="","",'1、包装标识检验'!E91)</f>
        <v/>
      </c>
      <c r="F91" s="174" t="str">
        <f>IF('1、包装标识检验'!F91="","",'1、包装标识检验'!F91)</f>
        <v/>
      </c>
      <c r="G91" s="173" t="str">
        <f>IF('1、包装标识检验'!G91="","",'1、包装标识检验'!G91)</f>
        <v/>
      </c>
      <c r="H91" s="173" t="str">
        <f>IF('1、包装标识检验'!H91="","",'1、包装标识检验'!H91)</f>
        <v/>
      </c>
      <c r="I91" s="181" t="str">
        <f>IF('1、包装标识检验'!I91="","",'1、包装标识检验'!I91)</f>
        <v/>
      </c>
      <c r="J91" s="182"/>
      <c r="K91" s="183"/>
      <c r="L91" s="183"/>
      <c r="M91" s="183"/>
      <c r="N91" s="183"/>
      <c r="O91" s="183"/>
      <c r="P91" s="183"/>
      <c r="Q91" s="183"/>
      <c r="R91" s="183"/>
      <c r="S91" s="183"/>
      <c r="T91" s="183"/>
      <c r="U91" s="183"/>
      <c r="V91" s="183"/>
      <c r="W91" s="183"/>
      <c r="X91" s="183"/>
      <c r="Y91" s="186"/>
      <c r="Z91" s="182"/>
      <c r="AA91" s="183"/>
      <c r="AB91" s="183"/>
      <c r="AC91" s="183"/>
      <c r="AD91" s="183"/>
      <c r="AE91" s="183"/>
      <c r="AF91" s="183"/>
      <c r="AG91" s="183"/>
      <c r="AH91" s="183"/>
      <c r="AI91" s="183"/>
      <c r="AJ91" s="183"/>
      <c r="AK91" s="183"/>
      <c r="AL91" s="183"/>
      <c r="AM91" s="183"/>
      <c r="AN91" s="183"/>
      <c r="AO91" s="186"/>
      <c r="AP91" s="182"/>
      <c r="AQ91" s="183"/>
      <c r="AR91" s="183"/>
      <c r="AS91" s="183"/>
      <c r="AT91" s="183"/>
      <c r="AU91" s="183"/>
      <c r="AV91" s="183"/>
      <c r="AW91" s="183"/>
      <c r="AX91" s="183"/>
      <c r="AY91" s="183"/>
      <c r="AZ91" s="183"/>
      <c r="BA91" s="183"/>
      <c r="BB91" s="183"/>
      <c r="BC91" s="183"/>
      <c r="BD91" s="183"/>
      <c r="BE91" s="186"/>
      <c r="BF91" s="182"/>
      <c r="BG91" s="183"/>
      <c r="BH91" s="183"/>
      <c r="BI91" s="183"/>
      <c r="BJ91" s="183"/>
      <c r="BK91" s="183"/>
      <c r="BL91" s="183"/>
      <c r="BM91" s="183"/>
      <c r="BN91" s="183"/>
      <c r="BO91" s="183"/>
      <c r="BP91" s="183"/>
      <c r="BQ91" s="183"/>
      <c r="BR91" s="183"/>
      <c r="BS91" s="183"/>
      <c r="BT91" s="183"/>
      <c r="BU91" s="186"/>
    </row>
    <row r="92" ht="12" spans="2:73">
      <c r="B92" s="172" t="str">
        <f>IF('1、包装标识检验'!B92="","",'1、包装标识检验'!B92)</f>
        <v/>
      </c>
      <c r="C92" s="173" t="str">
        <f>IF('1、包装标识检验'!C92="","",'1、包装标识检验'!C92)</f>
        <v/>
      </c>
      <c r="D92" s="173" t="str">
        <f>IF('1、包装标识检验'!D92="","",'1、包装标识检验'!D92)</f>
        <v/>
      </c>
      <c r="E92" s="173" t="str">
        <f>IF('1、包装标识检验'!E92="","",'1、包装标识检验'!E92)</f>
        <v/>
      </c>
      <c r="F92" s="174" t="str">
        <f>IF('1、包装标识检验'!F92="","",'1、包装标识检验'!F92)</f>
        <v/>
      </c>
      <c r="G92" s="173" t="str">
        <f>IF('1、包装标识检验'!G92="","",'1、包装标识检验'!G92)</f>
        <v/>
      </c>
      <c r="H92" s="173" t="str">
        <f>IF('1、包装标识检验'!H92="","",'1、包装标识检验'!H92)</f>
        <v/>
      </c>
      <c r="I92" s="181" t="str">
        <f>IF('1、包装标识检验'!I92="","",'1、包装标识检验'!I92)</f>
        <v/>
      </c>
      <c r="J92" s="182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6"/>
      <c r="Z92" s="182"/>
      <c r="AA92" s="183"/>
      <c r="AB92" s="183"/>
      <c r="AC92" s="183"/>
      <c r="AD92" s="183"/>
      <c r="AE92" s="183"/>
      <c r="AF92" s="183"/>
      <c r="AG92" s="183"/>
      <c r="AH92" s="183"/>
      <c r="AI92" s="183"/>
      <c r="AJ92" s="183"/>
      <c r="AK92" s="183"/>
      <c r="AL92" s="183"/>
      <c r="AM92" s="183"/>
      <c r="AN92" s="183"/>
      <c r="AO92" s="186"/>
      <c r="AP92" s="182"/>
      <c r="AQ92" s="183"/>
      <c r="AR92" s="183"/>
      <c r="AS92" s="183"/>
      <c r="AT92" s="183"/>
      <c r="AU92" s="183"/>
      <c r="AV92" s="183"/>
      <c r="AW92" s="183"/>
      <c r="AX92" s="183"/>
      <c r="AY92" s="183"/>
      <c r="AZ92" s="183"/>
      <c r="BA92" s="183"/>
      <c r="BB92" s="183"/>
      <c r="BC92" s="183"/>
      <c r="BD92" s="183"/>
      <c r="BE92" s="186"/>
      <c r="BF92" s="182"/>
      <c r="BG92" s="183"/>
      <c r="BH92" s="183"/>
      <c r="BI92" s="183"/>
      <c r="BJ92" s="183"/>
      <c r="BK92" s="183"/>
      <c r="BL92" s="183"/>
      <c r="BM92" s="183"/>
      <c r="BN92" s="183"/>
      <c r="BO92" s="183"/>
      <c r="BP92" s="183"/>
      <c r="BQ92" s="183"/>
      <c r="BR92" s="183"/>
      <c r="BS92" s="183"/>
      <c r="BT92" s="183"/>
      <c r="BU92" s="186"/>
    </row>
    <row r="93" ht="12" spans="2:73">
      <c r="B93" s="172" t="str">
        <f>IF('1、包装标识检验'!B93="","",'1、包装标识检验'!B93)</f>
        <v/>
      </c>
      <c r="C93" s="173" t="str">
        <f>IF('1、包装标识检验'!C93="","",'1、包装标识检验'!C93)</f>
        <v/>
      </c>
      <c r="D93" s="173" t="str">
        <f>IF('1、包装标识检验'!D93="","",'1、包装标识检验'!D93)</f>
        <v/>
      </c>
      <c r="E93" s="173" t="str">
        <f>IF('1、包装标识检验'!E93="","",'1、包装标识检验'!E93)</f>
        <v/>
      </c>
      <c r="F93" s="174" t="str">
        <f>IF('1、包装标识检验'!F93="","",'1、包装标识检验'!F93)</f>
        <v/>
      </c>
      <c r="G93" s="173" t="str">
        <f>IF('1、包装标识检验'!G93="","",'1、包装标识检验'!G93)</f>
        <v/>
      </c>
      <c r="H93" s="173" t="str">
        <f>IF('1、包装标识检验'!H93="","",'1、包装标识检验'!H93)</f>
        <v/>
      </c>
      <c r="I93" s="181" t="str">
        <f>IF('1、包装标识检验'!I93="","",'1、包装标识检验'!I93)</f>
        <v/>
      </c>
      <c r="J93" s="182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3"/>
      <c r="Y93" s="186"/>
      <c r="Z93" s="182"/>
      <c r="AA93" s="183"/>
      <c r="AB93" s="183"/>
      <c r="AC93" s="183"/>
      <c r="AD93" s="183"/>
      <c r="AE93" s="183"/>
      <c r="AF93" s="183"/>
      <c r="AG93" s="183"/>
      <c r="AH93" s="183"/>
      <c r="AI93" s="183"/>
      <c r="AJ93" s="183"/>
      <c r="AK93" s="183"/>
      <c r="AL93" s="183"/>
      <c r="AM93" s="183"/>
      <c r="AN93" s="183"/>
      <c r="AO93" s="186"/>
      <c r="AP93" s="182"/>
      <c r="AQ93" s="183"/>
      <c r="AR93" s="183"/>
      <c r="AS93" s="183"/>
      <c r="AT93" s="183"/>
      <c r="AU93" s="183"/>
      <c r="AV93" s="183"/>
      <c r="AW93" s="183"/>
      <c r="AX93" s="183"/>
      <c r="AY93" s="183"/>
      <c r="AZ93" s="183"/>
      <c r="BA93" s="183"/>
      <c r="BB93" s="183"/>
      <c r="BC93" s="183"/>
      <c r="BD93" s="183"/>
      <c r="BE93" s="186"/>
      <c r="BF93" s="182"/>
      <c r="BG93" s="183"/>
      <c r="BH93" s="183"/>
      <c r="BI93" s="183"/>
      <c r="BJ93" s="183"/>
      <c r="BK93" s="183"/>
      <c r="BL93" s="183"/>
      <c r="BM93" s="183"/>
      <c r="BN93" s="183"/>
      <c r="BO93" s="183"/>
      <c r="BP93" s="183"/>
      <c r="BQ93" s="183"/>
      <c r="BR93" s="183"/>
      <c r="BS93" s="183"/>
      <c r="BT93" s="183"/>
      <c r="BU93" s="186"/>
    </row>
    <row r="94" ht="12" spans="2:73">
      <c r="B94" s="172" t="str">
        <f>IF('1、包装标识检验'!B94="","",'1、包装标识检验'!B94)</f>
        <v/>
      </c>
      <c r="C94" s="173" t="str">
        <f>IF('1、包装标识检验'!C94="","",'1、包装标识检验'!C94)</f>
        <v/>
      </c>
      <c r="D94" s="173" t="str">
        <f>IF('1、包装标识检验'!D94="","",'1、包装标识检验'!D94)</f>
        <v/>
      </c>
      <c r="E94" s="173" t="str">
        <f>IF('1、包装标识检验'!E94="","",'1、包装标识检验'!E94)</f>
        <v/>
      </c>
      <c r="F94" s="174" t="str">
        <f>IF('1、包装标识检验'!F94="","",'1、包装标识检验'!F94)</f>
        <v/>
      </c>
      <c r="G94" s="173" t="str">
        <f>IF('1、包装标识检验'!G94="","",'1、包装标识检验'!G94)</f>
        <v/>
      </c>
      <c r="H94" s="173" t="str">
        <f>IF('1、包装标识检验'!H94="","",'1、包装标识检验'!H94)</f>
        <v/>
      </c>
      <c r="I94" s="181" t="str">
        <f>IF('1、包装标识检验'!I94="","",'1、包装标识检验'!I94)</f>
        <v/>
      </c>
      <c r="J94" s="182"/>
      <c r="K94" s="183"/>
      <c r="L94" s="183"/>
      <c r="M94" s="183"/>
      <c r="N94" s="183"/>
      <c r="O94" s="183"/>
      <c r="P94" s="183"/>
      <c r="Q94" s="183"/>
      <c r="R94" s="183"/>
      <c r="S94" s="183"/>
      <c r="T94" s="183"/>
      <c r="U94" s="183"/>
      <c r="V94" s="183"/>
      <c r="W94" s="183"/>
      <c r="X94" s="183"/>
      <c r="Y94" s="186"/>
      <c r="Z94" s="182"/>
      <c r="AA94" s="183"/>
      <c r="AB94" s="183"/>
      <c r="AC94" s="183"/>
      <c r="AD94" s="183"/>
      <c r="AE94" s="183"/>
      <c r="AF94" s="183"/>
      <c r="AG94" s="183"/>
      <c r="AH94" s="183"/>
      <c r="AI94" s="183"/>
      <c r="AJ94" s="183"/>
      <c r="AK94" s="183"/>
      <c r="AL94" s="183"/>
      <c r="AM94" s="183"/>
      <c r="AN94" s="183"/>
      <c r="AO94" s="186"/>
      <c r="AP94" s="182"/>
      <c r="AQ94" s="183"/>
      <c r="AR94" s="183"/>
      <c r="AS94" s="183"/>
      <c r="AT94" s="183"/>
      <c r="AU94" s="183"/>
      <c r="AV94" s="183"/>
      <c r="AW94" s="183"/>
      <c r="AX94" s="183"/>
      <c r="AY94" s="183"/>
      <c r="AZ94" s="183"/>
      <c r="BA94" s="183"/>
      <c r="BB94" s="183"/>
      <c r="BC94" s="183"/>
      <c r="BD94" s="183"/>
      <c r="BE94" s="186"/>
      <c r="BF94" s="182"/>
      <c r="BG94" s="183"/>
      <c r="BH94" s="183"/>
      <c r="BI94" s="183"/>
      <c r="BJ94" s="183"/>
      <c r="BK94" s="183"/>
      <c r="BL94" s="183"/>
      <c r="BM94" s="183"/>
      <c r="BN94" s="183"/>
      <c r="BO94" s="183"/>
      <c r="BP94" s="183"/>
      <c r="BQ94" s="183"/>
      <c r="BR94" s="183"/>
      <c r="BS94" s="183"/>
      <c r="BT94" s="183"/>
      <c r="BU94" s="186"/>
    </row>
    <row r="95" ht="12" spans="2:73">
      <c r="B95" s="172" t="str">
        <f>IF('1、包装标识检验'!B95="","",'1、包装标识检验'!B95)</f>
        <v/>
      </c>
      <c r="C95" s="173" t="str">
        <f>IF('1、包装标识检验'!C95="","",'1、包装标识检验'!C95)</f>
        <v/>
      </c>
      <c r="D95" s="173" t="str">
        <f>IF('1、包装标识检验'!D95="","",'1、包装标识检验'!D95)</f>
        <v/>
      </c>
      <c r="E95" s="173" t="str">
        <f>IF('1、包装标识检验'!E95="","",'1、包装标识检验'!E95)</f>
        <v/>
      </c>
      <c r="F95" s="174" t="str">
        <f>IF('1、包装标识检验'!F95="","",'1、包装标识检验'!F95)</f>
        <v/>
      </c>
      <c r="G95" s="173" t="str">
        <f>IF('1、包装标识检验'!G95="","",'1、包装标识检验'!G95)</f>
        <v/>
      </c>
      <c r="H95" s="173" t="str">
        <f>IF('1、包装标识检验'!H95="","",'1、包装标识检验'!H95)</f>
        <v/>
      </c>
      <c r="I95" s="181" t="str">
        <f>IF('1、包装标识检验'!I95="","",'1、包装标识检验'!I95)</f>
        <v/>
      </c>
      <c r="J95" s="182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6"/>
      <c r="Z95" s="182"/>
      <c r="AA95" s="183"/>
      <c r="AB95" s="183"/>
      <c r="AC95" s="183"/>
      <c r="AD95" s="183"/>
      <c r="AE95" s="183"/>
      <c r="AF95" s="183"/>
      <c r="AG95" s="183"/>
      <c r="AH95" s="183"/>
      <c r="AI95" s="183"/>
      <c r="AJ95" s="183"/>
      <c r="AK95" s="183"/>
      <c r="AL95" s="183"/>
      <c r="AM95" s="183"/>
      <c r="AN95" s="183"/>
      <c r="AO95" s="186"/>
      <c r="AP95" s="182"/>
      <c r="AQ95" s="183"/>
      <c r="AR95" s="183"/>
      <c r="AS95" s="183"/>
      <c r="AT95" s="183"/>
      <c r="AU95" s="183"/>
      <c r="AV95" s="183"/>
      <c r="AW95" s="183"/>
      <c r="AX95" s="183"/>
      <c r="AY95" s="183"/>
      <c r="AZ95" s="183"/>
      <c r="BA95" s="183"/>
      <c r="BB95" s="183"/>
      <c r="BC95" s="183"/>
      <c r="BD95" s="183"/>
      <c r="BE95" s="186"/>
      <c r="BF95" s="182"/>
      <c r="BG95" s="183"/>
      <c r="BH95" s="183"/>
      <c r="BI95" s="183"/>
      <c r="BJ95" s="183"/>
      <c r="BK95" s="183"/>
      <c r="BL95" s="183"/>
      <c r="BM95" s="183"/>
      <c r="BN95" s="183"/>
      <c r="BO95" s="183"/>
      <c r="BP95" s="183"/>
      <c r="BQ95" s="183"/>
      <c r="BR95" s="183"/>
      <c r="BS95" s="183"/>
      <c r="BT95" s="183"/>
      <c r="BU95" s="186"/>
    </row>
    <row r="96" ht="12" spans="2:73">
      <c r="B96" s="172" t="str">
        <f>IF('1、包装标识检验'!B96="","",'1、包装标识检验'!B96)</f>
        <v/>
      </c>
      <c r="C96" s="173" t="str">
        <f>IF('1、包装标识检验'!C96="","",'1、包装标识检验'!C96)</f>
        <v/>
      </c>
      <c r="D96" s="173" t="str">
        <f>IF('1、包装标识检验'!D96="","",'1、包装标识检验'!D96)</f>
        <v/>
      </c>
      <c r="E96" s="173" t="str">
        <f>IF('1、包装标识检验'!E96="","",'1、包装标识检验'!E96)</f>
        <v/>
      </c>
      <c r="F96" s="174" t="str">
        <f>IF('1、包装标识检验'!F96="","",'1、包装标识检验'!F96)</f>
        <v/>
      </c>
      <c r="G96" s="173" t="str">
        <f>IF('1、包装标识检验'!G96="","",'1、包装标识检验'!G96)</f>
        <v/>
      </c>
      <c r="H96" s="173" t="str">
        <f>IF('1、包装标识检验'!H96="","",'1、包装标识检验'!H96)</f>
        <v/>
      </c>
      <c r="I96" s="181" t="str">
        <f>IF('1、包装标识检验'!I96="","",'1、包装标识检验'!I96)</f>
        <v/>
      </c>
      <c r="J96" s="182"/>
      <c r="K96" s="183"/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6"/>
      <c r="Z96" s="182"/>
      <c r="AA96" s="183"/>
      <c r="AB96" s="183"/>
      <c r="AC96" s="183"/>
      <c r="AD96" s="183"/>
      <c r="AE96" s="183"/>
      <c r="AF96" s="183"/>
      <c r="AG96" s="183"/>
      <c r="AH96" s="183"/>
      <c r="AI96" s="183"/>
      <c r="AJ96" s="183"/>
      <c r="AK96" s="183"/>
      <c r="AL96" s="183"/>
      <c r="AM96" s="183"/>
      <c r="AN96" s="183"/>
      <c r="AO96" s="186"/>
      <c r="AP96" s="182"/>
      <c r="AQ96" s="183"/>
      <c r="AR96" s="183"/>
      <c r="AS96" s="183"/>
      <c r="AT96" s="183"/>
      <c r="AU96" s="183"/>
      <c r="AV96" s="183"/>
      <c r="AW96" s="183"/>
      <c r="AX96" s="183"/>
      <c r="AY96" s="183"/>
      <c r="AZ96" s="183"/>
      <c r="BA96" s="183"/>
      <c r="BB96" s="183"/>
      <c r="BC96" s="183"/>
      <c r="BD96" s="183"/>
      <c r="BE96" s="186"/>
      <c r="BF96" s="182"/>
      <c r="BG96" s="183"/>
      <c r="BH96" s="183"/>
      <c r="BI96" s="183"/>
      <c r="BJ96" s="183"/>
      <c r="BK96" s="183"/>
      <c r="BL96" s="183"/>
      <c r="BM96" s="183"/>
      <c r="BN96" s="183"/>
      <c r="BO96" s="183"/>
      <c r="BP96" s="183"/>
      <c r="BQ96" s="183"/>
      <c r="BR96" s="183"/>
      <c r="BS96" s="183"/>
      <c r="BT96" s="183"/>
      <c r="BU96" s="186"/>
    </row>
    <row r="97" ht="12" spans="2:73">
      <c r="B97" s="172" t="str">
        <f>IF('1、包装标识检验'!B97="","",'1、包装标识检验'!B97)</f>
        <v/>
      </c>
      <c r="C97" s="173" t="str">
        <f>IF('1、包装标识检验'!C97="","",'1、包装标识检验'!C97)</f>
        <v/>
      </c>
      <c r="D97" s="173" t="str">
        <f>IF('1、包装标识检验'!D97="","",'1、包装标识检验'!D97)</f>
        <v/>
      </c>
      <c r="E97" s="173" t="str">
        <f>IF('1、包装标识检验'!E97="","",'1、包装标识检验'!E97)</f>
        <v/>
      </c>
      <c r="F97" s="174" t="str">
        <f>IF('1、包装标识检验'!F97="","",'1、包装标识检验'!F97)</f>
        <v/>
      </c>
      <c r="G97" s="173" t="str">
        <f>IF('1、包装标识检验'!G97="","",'1、包装标识检验'!G97)</f>
        <v/>
      </c>
      <c r="H97" s="173" t="str">
        <f>IF('1、包装标识检验'!H97="","",'1、包装标识检验'!H97)</f>
        <v/>
      </c>
      <c r="I97" s="181" t="str">
        <f>IF('1、包装标识检验'!I97="","",'1、包装标识检验'!I97)</f>
        <v/>
      </c>
      <c r="J97" s="182"/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6"/>
      <c r="Z97" s="182"/>
      <c r="AA97" s="183"/>
      <c r="AB97" s="183"/>
      <c r="AC97" s="183"/>
      <c r="AD97" s="183"/>
      <c r="AE97" s="183"/>
      <c r="AF97" s="183"/>
      <c r="AG97" s="183"/>
      <c r="AH97" s="183"/>
      <c r="AI97" s="183"/>
      <c r="AJ97" s="183"/>
      <c r="AK97" s="183"/>
      <c r="AL97" s="183"/>
      <c r="AM97" s="183"/>
      <c r="AN97" s="183"/>
      <c r="AO97" s="186"/>
      <c r="AP97" s="182"/>
      <c r="AQ97" s="183"/>
      <c r="AR97" s="183"/>
      <c r="AS97" s="183"/>
      <c r="AT97" s="183"/>
      <c r="AU97" s="183"/>
      <c r="AV97" s="183"/>
      <c r="AW97" s="183"/>
      <c r="AX97" s="183"/>
      <c r="AY97" s="183"/>
      <c r="AZ97" s="183"/>
      <c r="BA97" s="183"/>
      <c r="BB97" s="183"/>
      <c r="BC97" s="183"/>
      <c r="BD97" s="183"/>
      <c r="BE97" s="186"/>
      <c r="BF97" s="182"/>
      <c r="BG97" s="183"/>
      <c r="BH97" s="183"/>
      <c r="BI97" s="183"/>
      <c r="BJ97" s="183"/>
      <c r="BK97" s="183"/>
      <c r="BL97" s="183"/>
      <c r="BM97" s="183"/>
      <c r="BN97" s="183"/>
      <c r="BO97" s="183"/>
      <c r="BP97" s="183"/>
      <c r="BQ97" s="183"/>
      <c r="BR97" s="183"/>
      <c r="BS97" s="183"/>
      <c r="BT97" s="183"/>
      <c r="BU97" s="186"/>
    </row>
    <row r="98" ht="12" spans="2:73">
      <c r="B98" s="172" t="str">
        <f>IF('1、包装标识检验'!B98="","",'1、包装标识检验'!B98)</f>
        <v/>
      </c>
      <c r="C98" s="173" t="str">
        <f>IF('1、包装标识检验'!C98="","",'1、包装标识检验'!C98)</f>
        <v/>
      </c>
      <c r="D98" s="173" t="str">
        <f>IF('1、包装标识检验'!D98="","",'1、包装标识检验'!D98)</f>
        <v/>
      </c>
      <c r="E98" s="173" t="str">
        <f>IF('1、包装标识检验'!E98="","",'1、包装标识检验'!E98)</f>
        <v/>
      </c>
      <c r="F98" s="174" t="str">
        <f>IF('1、包装标识检验'!F98="","",'1、包装标识检验'!F98)</f>
        <v/>
      </c>
      <c r="G98" s="173" t="str">
        <f>IF('1、包装标识检验'!G98="","",'1、包装标识检验'!G98)</f>
        <v/>
      </c>
      <c r="H98" s="173" t="str">
        <f>IF('1、包装标识检验'!H98="","",'1、包装标识检验'!H98)</f>
        <v/>
      </c>
      <c r="I98" s="181" t="str">
        <f>IF('1、包装标识检验'!I98="","",'1、包装标识检验'!I98)</f>
        <v/>
      </c>
      <c r="J98" s="182"/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6"/>
      <c r="Z98" s="182"/>
      <c r="AA98" s="183"/>
      <c r="AB98" s="183"/>
      <c r="AC98" s="183"/>
      <c r="AD98" s="183"/>
      <c r="AE98" s="183"/>
      <c r="AF98" s="183"/>
      <c r="AG98" s="183"/>
      <c r="AH98" s="183"/>
      <c r="AI98" s="183"/>
      <c r="AJ98" s="183"/>
      <c r="AK98" s="183"/>
      <c r="AL98" s="183"/>
      <c r="AM98" s="183"/>
      <c r="AN98" s="183"/>
      <c r="AO98" s="186"/>
      <c r="AP98" s="182"/>
      <c r="AQ98" s="183"/>
      <c r="AR98" s="183"/>
      <c r="AS98" s="183"/>
      <c r="AT98" s="183"/>
      <c r="AU98" s="183"/>
      <c r="AV98" s="183"/>
      <c r="AW98" s="183"/>
      <c r="AX98" s="183"/>
      <c r="AY98" s="183"/>
      <c r="AZ98" s="183"/>
      <c r="BA98" s="183"/>
      <c r="BB98" s="183"/>
      <c r="BC98" s="183"/>
      <c r="BD98" s="183"/>
      <c r="BE98" s="186"/>
      <c r="BF98" s="182"/>
      <c r="BG98" s="183"/>
      <c r="BH98" s="183"/>
      <c r="BI98" s="183"/>
      <c r="BJ98" s="183"/>
      <c r="BK98" s="183"/>
      <c r="BL98" s="183"/>
      <c r="BM98" s="183"/>
      <c r="BN98" s="183"/>
      <c r="BO98" s="183"/>
      <c r="BP98" s="183"/>
      <c r="BQ98" s="183"/>
      <c r="BR98" s="183"/>
      <c r="BS98" s="183"/>
      <c r="BT98" s="183"/>
      <c r="BU98" s="186"/>
    </row>
    <row r="99" ht="12" spans="2:73">
      <c r="B99" s="172" t="str">
        <f>IF('1、包装标识检验'!B99="","",'1、包装标识检验'!B99)</f>
        <v/>
      </c>
      <c r="C99" s="173" t="str">
        <f>IF('1、包装标识检验'!C99="","",'1、包装标识检验'!C99)</f>
        <v/>
      </c>
      <c r="D99" s="173" t="str">
        <f>IF('1、包装标识检验'!D99="","",'1、包装标识检验'!D99)</f>
        <v/>
      </c>
      <c r="E99" s="173" t="str">
        <f>IF('1、包装标识检验'!E99="","",'1、包装标识检验'!E99)</f>
        <v/>
      </c>
      <c r="F99" s="174" t="str">
        <f>IF('1、包装标识检验'!F99="","",'1、包装标识检验'!F99)</f>
        <v/>
      </c>
      <c r="G99" s="173" t="str">
        <f>IF('1、包装标识检验'!G99="","",'1、包装标识检验'!G99)</f>
        <v/>
      </c>
      <c r="H99" s="173" t="str">
        <f>IF('1、包装标识检验'!H99="","",'1、包装标识检验'!H99)</f>
        <v/>
      </c>
      <c r="I99" s="181" t="str">
        <f>IF('1、包装标识检验'!I99="","",'1、包装标识检验'!I99)</f>
        <v/>
      </c>
      <c r="J99" s="182"/>
      <c r="K99" s="183"/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6"/>
      <c r="Z99" s="182"/>
      <c r="AA99" s="183"/>
      <c r="AB99" s="183"/>
      <c r="AC99" s="183"/>
      <c r="AD99" s="183"/>
      <c r="AE99" s="183"/>
      <c r="AF99" s="183"/>
      <c r="AG99" s="183"/>
      <c r="AH99" s="183"/>
      <c r="AI99" s="183"/>
      <c r="AJ99" s="183"/>
      <c r="AK99" s="183"/>
      <c r="AL99" s="183"/>
      <c r="AM99" s="183"/>
      <c r="AN99" s="183"/>
      <c r="AO99" s="186"/>
      <c r="AP99" s="182"/>
      <c r="AQ99" s="183"/>
      <c r="AR99" s="183"/>
      <c r="AS99" s="183"/>
      <c r="AT99" s="183"/>
      <c r="AU99" s="183"/>
      <c r="AV99" s="183"/>
      <c r="AW99" s="183"/>
      <c r="AX99" s="183"/>
      <c r="AY99" s="183"/>
      <c r="AZ99" s="183"/>
      <c r="BA99" s="183"/>
      <c r="BB99" s="183"/>
      <c r="BC99" s="183"/>
      <c r="BD99" s="183"/>
      <c r="BE99" s="186"/>
      <c r="BF99" s="182"/>
      <c r="BG99" s="183"/>
      <c r="BH99" s="183"/>
      <c r="BI99" s="183"/>
      <c r="BJ99" s="183"/>
      <c r="BK99" s="183"/>
      <c r="BL99" s="183"/>
      <c r="BM99" s="183"/>
      <c r="BN99" s="183"/>
      <c r="BO99" s="183"/>
      <c r="BP99" s="183"/>
      <c r="BQ99" s="183"/>
      <c r="BR99" s="183"/>
      <c r="BS99" s="183"/>
      <c r="BT99" s="183"/>
      <c r="BU99" s="186"/>
    </row>
    <row r="100" ht="12" spans="2:73">
      <c r="B100" s="172" t="str">
        <f>IF('1、包装标识检验'!B100="","",'1、包装标识检验'!B100)</f>
        <v/>
      </c>
      <c r="C100" s="173" t="str">
        <f>IF('1、包装标识检验'!C100="","",'1、包装标识检验'!C100)</f>
        <v/>
      </c>
      <c r="D100" s="173" t="str">
        <f>IF('1、包装标识检验'!D100="","",'1、包装标识检验'!D100)</f>
        <v/>
      </c>
      <c r="E100" s="173" t="str">
        <f>IF('1、包装标识检验'!E100="","",'1、包装标识检验'!E100)</f>
        <v/>
      </c>
      <c r="F100" s="174" t="str">
        <f>IF('1、包装标识检验'!F100="","",'1、包装标识检验'!F100)</f>
        <v/>
      </c>
      <c r="G100" s="173" t="str">
        <f>IF('1、包装标识检验'!G100="","",'1、包装标识检验'!G100)</f>
        <v/>
      </c>
      <c r="H100" s="173" t="str">
        <f>IF('1、包装标识检验'!H100="","",'1、包装标识检验'!H100)</f>
        <v/>
      </c>
      <c r="I100" s="181" t="str">
        <f>IF('1、包装标识检验'!I100="","",'1、包装标识检验'!I100)</f>
        <v/>
      </c>
      <c r="J100" s="182"/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6"/>
      <c r="Z100" s="182"/>
      <c r="AA100" s="183"/>
      <c r="AB100" s="183"/>
      <c r="AC100" s="183"/>
      <c r="AD100" s="183"/>
      <c r="AE100" s="183"/>
      <c r="AF100" s="183"/>
      <c r="AG100" s="183"/>
      <c r="AH100" s="183"/>
      <c r="AI100" s="183"/>
      <c r="AJ100" s="183"/>
      <c r="AK100" s="183"/>
      <c r="AL100" s="183"/>
      <c r="AM100" s="183"/>
      <c r="AN100" s="183"/>
      <c r="AO100" s="186"/>
      <c r="AP100" s="182"/>
      <c r="AQ100" s="183"/>
      <c r="AR100" s="183"/>
      <c r="AS100" s="183"/>
      <c r="AT100" s="183"/>
      <c r="AU100" s="183"/>
      <c r="AV100" s="183"/>
      <c r="AW100" s="183"/>
      <c r="AX100" s="183"/>
      <c r="AY100" s="183"/>
      <c r="AZ100" s="183"/>
      <c r="BA100" s="183"/>
      <c r="BB100" s="183"/>
      <c r="BC100" s="183"/>
      <c r="BD100" s="183"/>
      <c r="BE100" s="186"/>
      <c r="BF100" s="182"/>
      <c r="BG100" s="183"/>
      <c r="BH100" s="183"/>
      <c r="BI100" s="183"/>
      <c r="BJ100" s="183"/>
      <c r="BK100" s="183"/>
      <c r="BL100" s="183"/>
      <c r="BM100" s="183"/>
      <c r="BN100" s="183"/>
      <c r="BO100" s="183"/>
      <c r="BP100" s="183"/>
      <c r="BQ100" s="183"/>
      <c r="BR100" s="183"/>
      <c r="BS100" s="183"/>
      <c r="BT100" s="183"/>
      <c r="BU100" s="186"/>
    </row>
    <row r="101" ht="12" spans="2:73">
      <c r="B101" s="172" t="str">
        <f>IF('1、包装标识检验'!B101="","",'1、包装标识检验'!B101)</f>
        <v/>
      </c>
      <c r="C101" s="173" t="str">
        <f>IF('1、包装标识检验'!C101="","",'1、包装标识检验'!C101)</f>
        <v/>
      </c>
      <c r="D101" s="173" t="str">
        <f>IF('1、包装标识检验'!D101="","",'1、包装标识检验'!D101)</f>
        <v/>
      </c>
      <c r="E101" s="173" t="str">
        <f>IF('1、包装标识检验'!E101="","",'1、包装标识检验'!E101)</f>
        <v/>
      </c>
      <c r="F101" s="174" t="str">
        <f>IF('1、包装标识检验'!F101="","",'1、包装标识检验'!F101)</f>
        <v/>
      </c>
      <c r="G101" s="173" t="str">
        <f>IF('1、包装标识检验'!G101="","",'1、包装标识检验'!G101)</f>
        <v/>
      </c>
      <c r="H101" s="173" t="str">
        <f>IF('1、包装标识检验'!H101="","",'1、包装标识检验'!H101)</f>
        <v/>
      </c>
      <c r="I101" s="181" t="str">
        <f>IF('1、包装标识检验'!I101="","",'1、包装标识检验'!I101)</f>
        <v/>
      </c>
      <c r="J101" s="182"/>
      <c r="K101" s="183"/>
      <c r="L101" s="183"/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6"/>
      <c r="Z101" s="182"/>
      <c r="AA101" s="183"/>
      <c r="AB101" s="183"/>
      <c r="AC101" s="183"/>
      <c r="AD101" s="183"/>
      <c r="AE101" s="183"/>
      <c r="AF101" s="183"/>
      <c r="AG101" s="183"/>
      <c r="AH101" s="183"/>
      <c r="AI101" s="183"/>
      <c r="AJ101" s="183"/>
      <c r="AK101" s="183"/>
      <c r="AL101" s="183"/>
      <c r="AM101" s="183"/>
      <c r="AN101" s="183"/>
      <c r="AO101" s="186"/>
      <c r="AP101" s="182"/>
      <c r="AQ101" s="183"/>
      <c r="AR101" s="183"/>
      <c r="AS101" s="183"/>
      <c r="AT101" s="183"/>
      <c r="AU101" s="183"/>
      <c r="AV101" s="183"/>
      <c r="AW101" s="183"/>
      <c r="AX101" s="183"/>
      <c r="AY101" s="183"/>
      <c r="AZ101" s="183"/>
      <c r="BA101" s="183"/>
      <c r="BB101" s="183"/>
      <c r="BC101" s="183"/>
      <c r="BD101" s="183"/>
      <c r="BE101" s="186"/>
      <c r="BF101" s="182"/>
      <c r="BG101" s="183"/>
      <c r="BH101" s="183"/>
      <c r="BI101" s="183"/>
      <c r="BJ101" s="183"/>
      <c r="BK101" s="183"/>
      <c r="BL101" s="183"/>
      <c r="BM101" s="183"/>
      <c r="BN101" s="183"/>
      <c r="BO101" s="183"/>
      <c r="BP101" s="183"/>
      <c r="BQ101" s="183"/>
      <c r="BR101" s="183"/>
      <c r="BS101" s="183"/>
      <c r="BT101" s="183"/>
      <c r="BU101" s="186"/>
    </row>
    <row r="102" ht="12" spans="2:73">
      <c r="B102" s="172" t="str">
        <f>IF('1、包装标识检验'!B102="","",'1、包装标识检验'!B102)</f>
        <v/>
      </c>
      <c r="C102" s="173" t="str">
        <f>IF('1、包装标识检验'!C102="","",'1、包装标识检验'!C102)</f>
        <v/>
      </c>
      <c r="D102" s="173" t="str">
        <f>IF('1、包装标识检验'!D102="","",'1、包装标识检验'!D102)</f>
        <v/>
      </c>
      <c r="E102" s="173" t="str">
        <f>IF('1、包装标识检验'!E102="","",'1、包装标识检验'!E102)</f>
        <v/>
      </c>
      <c r="F102" s="174" t="str">
        <f>IF('1、包装标识检验'!F102="","",'1、包装标识检验'!F102)</f>
        <v/>
      </c>
      <c r="G102" s="173" t="str">
        <f>IF('1、包装标识检验'!G102="","",'1、包装标识检验'!G102)</f>
        <v/>
      </c>
      <c r="H102" s="173" t="str">
        <f>IF('1、包装标识检验'!H102="","",'1、包装标识检验'!H102)</f>
        <v/>
      </c>
      <c r="I102" s="181" t="str">
        <f>IF('1、包装标识检验'!I102="","",'1、包装标识检验'!I102)</f>
        <v/>
      </c>
      <c r="J102" s="182"/>
      <c r="K102" s="183"/>
      <c r="L102" s="183"/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6"/>
      <c r="Z102" s="182"/>
      <c r="AA102" s="183"/>
      <c r="AB102" s="183"/>
      <c r="AC102" s="183"/>
      <c r="AD102" s="183"/>
      <c r="AE102" s="183"/>
      <c r="AF102" s="183"/>
      <c r="AG102" s="183"/>
      <c r="AH102" s="183"/>
      <c r="AI102" s="183"/>
      <c r="AJ102" s="183"/>
      <c r="AK102" s="183"/>
      <c r="AL102" s="183"/>
      <c r="AM102" s="183"/>
      <c r="AN102" s="183"/>
      <c r="AO102" s="186"/>
      <c r="AP102" s="182"/>
      <c r="AQ102" s="183"/>
      <c r="AR102" s="183"/>
      <c r="AS102" s="183"/>
      <c r="AT102" s="183"/>
      <c r="AU102" s="183"/>
      <c r="AV102" s="183"/>
      <c r="AW102" s="183"/>
      <c r="AX102" s="183"/>
      <c r="AY102" s="183"/>
      <c r="AZ102" s="183"/>
      <c r="BA102" s="183"/>
      <c r="BB102" s="183"/>
      <c r="BC102" s="183"/>
      <c r="BD102" s="183"/>
      <c r="BE102" s="186"/>
      <c r="BF102" s="182"/>
      <c r="BG102" s="183"/>
      <c r="BH102" s="183"/>
      <c r="BI102" s="183"/>
      <c r="BJ102" s="183"/>
      <c r="BK102" s="183"/>
      <c r="BL102" s="183"/>
      <c r="BM102" s="183"/>
      <c r="BN102" s="183"/>
      <c r="BO102" s="183"/>
      <c r="BP102" s="183"/>
      <c r="BQ102" s="183"/>
      <c r="BR102" s="183"/>
      <c r="BS102" s="183"/>
      <c r="BT102" s="183"/>
      <c r="BU102" s="186"/>
    </row>
    <row r="103" ht="12" spans="2:73">
      <c r="B103" s="172" t="str">
        <f>IF('1、包装标识检验'!B103="","",'1、包装标识检验'!B103)</f>
        <v/>
      </c>
      <c r="C103" s="173" t="str">
        <f>IF('1、包装标识检验'!C103="","",'1、包装标识检验'!C103)</f>
        <v/>
      </c>
      <c r="D103" s="173" t="str">
        <f>IF('1、包装标识检验'!D103="","",'1、包装标识检验'!D103)</f>
        <v/>
      </c>
      <c r="E103" s="173" t="str">
        <f>IF('1、包装标识检验'!E103="","",'1、包装标识检验'!E103)</f>
        <v/>
      </c>
      <c r="F103" s="174" t="str">
        <f>IF('1、包装标识检验'!F103="","",'1、包装标识检验'!F103)</f>
        <v/>
      </c>
      <c r="G103" s="173" t="str">
        <f>IF('1、包装标识检验'!G103="","",'1、包装标识检验'!G103)</f>
        <v/>
      </c>
      <c r="H103" s="173" t="str">
        <f>IF('1、包装标识检验'!H103="","",'1、包装标识检验'!H103)</f>
        <v/>
      </c>
      <c r="I103" s="181" t="str">
        <f>IF('1、包装标识检验'!I103="","",'1、包装标识检验'!I103)</f>
        <v/>
      </c>
      <c r="J103" s="182"/>
      <c r="K103" s="183"/>
      <c r="L103" s="183"/>
      <c r="M103" s="183"/>
      <c r="N103" s="183"/>
      <c r="O103" s="183"/>
      <c r="P103" s="183"/>
      <c r="Q103" s="183"/>
      <c r="R103" s="183"/>
      <c r="S103" s="183"/>
      <c r="T103" s="183"/>
      <c r="U103" s="183"/>
      <c r="V103" s="183"/>
      <c r="W103" s="183"/>
      <c r="X103" s="183"/>
      <c r="Y103" s="186"/>
      <c r="Z103" s="182"/>
      <c r="AA103" s="183"/>
      <c r="AB103" s="183"/>
      <c r="AC103" s="183"/>
      <c r="AD103" s="183"/>
      <c r="AE103" s="183"/>
      <c r="AF103" s="183"/>
      <c r="AG103" s="183"/>
      <c r="AH103" s="183"/>
      <c r="AI103" s="183"/>
      <c r="AJ103" s="183"/>
      <c r="AK103" s="183"/>
      <c r="AL103" s="183"/>
      <c r="AM103" s="183"/>
      <c r="AN103" s="183"/>
      <c r="AO103" s="186"/>
      <c r="AP103" s="182"/>
      <c r="AQ103" s="183"/>
      <c r="AR103" s="183"/>
      <c r="AS103" s="183"/>
      <c r="AT103" s="183"/>
      <c r="AU103" s="183"/>
      <c r="AV103" s="183"/>
      <c r="AW103" s="183"/>
      <c r="AX103" s="183"/>
      <c r="AY103" s="183"/>
      <c r="AZ103" s="183"/>
      <c r="BA103" s="183"/>
      <c r="BB103" s="183"/>
      <c r="BC103" s="183"/>
      <c r="BD103" s="183"/>
      <c r="BE103" s="186"/>
      <c r="BF103" s="182"/>
      <c r="BG103" s="183"/>
      <c r="BH103" s="183"/>
      <c r="BI103" s="183"/>
      <c r="BJ103" s="183"/>
      <c r="BK103" s="183"/>
      <c r="BL103" s="183"/>
      <c r="BM103" s="183"/>
      <c r="BN103" s="183"/>
      <c r="BO103" s="183"/>
      <c r="BP103" s="183"/>
      <c r="BQ103" s="183"/>
      <c r="BR103" s="183"/>
      <c r="BS103" s="183"/>
      <c r="BT103" s="183"/>
      <c r="BU103" s="186"/>
    </row>
    <row r="104" ht="12" spans="2:73">
      <c r="B104" s="172" t="str">
        <f>IF('1、包装标识检验'!B104="","",'1、包装标识检验'!B104)</f>
        <v/>
      </c>
      <c r="C104" s="173" t="str">
        <f>IF('1、包装标识检验'!C104="","",'1、包装标识检验'!C104)</f>
        <v/>
      </c>
      <c r="D104" s="173" t="str">
        <f>IF('1、包装标识检验'!D104="","",'1、包装标识检验'!D104)</f>
        <v/>
      </c>
      <c r="E104" s="173" t="str">
        <f>IF('1、包装标识检验'!E104="","",'1、包装标识检验'!E104)</f>
        <v/>
      </c>
      <c r="F104" s="174" t="str">
        <f>IF('1、包装标识检验'!F104="","",'1、包装标识检验'!F104)</f>
        <v/>
      </c>
      <c r="G104" s="173" t="str">
        <f>IF('1、包装标识检验'!G104="","",'1、包装标识检验'!G104)</f>
        <v/>
      </c>
      <c r="H104" s="173" t="str">
        <f>IF('1、包装标识检验'!H104="","",'1、包装标识检验'!H104)</f>
        <v/>
      </c>
      <c r="I104" s="181" t="str">
        <f>IF('1、包装标识检验'!I104="","",'1、包装标识检验'!I104)</f>
        <v/>
      </c>
      <c r="J104" s="182"/>
      <c r="K104" s="183"/>
      <c r="L104" s="183"/>
      <c r="M104" s="183"/>
      <c r="N104" s="183"/>
      <c r="O104" s="183"/>
      <c r="P104" s="183"/>
      <c r="Q104" s="183"/>
      <c r="R104" s="183"/>
      <c r="S104" s="183"/>
      <c r="T104" s="183"/>
      <c r="U104" s="183"/>
      <c r="V104" s="183"/>
      <c r="W104" s="183"/>
      <c r="X104" s="183"/>
      <c r="Y104" s="186"/>
      <c r="Z104" s="182"/>
      <c r="AA104" s="183"/>
      <c r="AB104" s="183"/>
      <c r="AC104" s="183"/>
      <c r="AD104" s="183"/>
      <c r="AE104" s="183"/>
      <c r="AF104" s="183"/>
      <c r="AG104" s="183"/>
      <c r="AH104" s="183"/>
      <c r="AI104" s="183"/>
      <c r="AJ104" s="183"/>
      <c r="AK104" s="183"/>
      <c r="AL104" s="183"/>
      <c r="AM104" s="183"/>
      <c r="AN104" s="183"/>
      <c r="AO104" s="186"/>
      <c r="AP104" s="182"/>
      <c r="AQ104" s="183"/>
      <c r="AR104" s="183"/>
      <c r="AS104" s="183"/>
      <c r="AT104" s="183"/>
      <c r="AU104" s="183"/>
      <c r="AV104" s="183"/>
      <c r="AW104" s="183"/>
      <c r="AX104" s="183"/>
      <c r="AY104" s="183"/>
      <c r="AZ104" s="183"/>
      <c r="BA104" s="183"/>
      <c r="BB104" s="183"/>
      <c r="BC104" s="183"/>
      <c r="BD104" s="183"/>
      <c r="BE104" s="186"/>
      <c r="BF104" s="182"/>
      <c r="BG104" s="183"/>
      <c r="BH104" s="183"/>
      <c r="BI104" s="183"/>
      <c r="BJ104" s="183"/>
      <c r="BK104" s="183"/>
      <c r="BL104" s="183"/>
      <c r="BM104" s="183"/>
      <c r="BN104" s="183"/>
      <c r="BO104" s="183"/>
      <c r="BP104" s="183"/>
      <c r="BQ104" s="183"/>
      <c r="BR104" s="183"/>
      <c r="BS104" s="183"/>
      <c r="BT104" s="183"/>
      <c r="BU104" s="186"/>
    </row>
    <row r="105" ht="12" spans="2:73">
      <c r="B105" s="172" t="str">
        <f>IF('1、包装标识检验'!B105="","",'1、包装标识检验'!B105)</f>
        <v/>
      </c>
      <c r="C105" s="173" t="str">
        <f>IF('1、包装标识检验'!C105="","",'1、包装标识检验'!C105)</f>
        <v/>
      </c>
      <c r="D105" s="173" t="str">
        <f>IF('1、包装标识检验'!D105="","",'1、包装标识检验'!D105)</f>
        <v/>
      </c>
      <c r="E105" s="173" t="str">
        <f>IF('1、包装标识检验'!E105="","",'1、包装标识检验'!E105)</f>
        <v/>
      </c>
      <c r="F105" s="174" t="str">
        <f>IF('1、包装标识检验'!F105="","",'1、包装标识检验'!F105)</f>
        <v/>
      </c>
      <c r="G105" s="173" t="str">
        <f>IF('1、包装标识检验'!G105="","",'1、包装标识检验'!G105)</f>
        <v/>
      </c>
      <c r="H105" s="173" t="str">
        <f>IF('1、包装标识检验'!H105="","",'1、包装标识检验'!H105)</f>
        <v/>
      </c>
      <c r="I105" s="181" t="str">
        <f>IF('1、包装标识检验'!I105="","",'1、包装标识检验'!I105)</f>
        <v/>
      </c>
      <c r="J105" s="182"/>
      <c r="K105" s="183"/>
      <c r="L105" s="183"/>
      <c r="M105" s="183"/>
      <c r="N105" s="183"/>
      <c r="O105" s="183"/>
      <c r="P105" s="183"/>
      <c r="Q105" s="183"/>
      <c r="R105" s="183"/>
      <c r="S105" s="183"/>
      <c r="T105" s="183"/>
      <c r="U105" s="183"/>
      <c r="V105" s="183"/>
      <c r="W105" s="183"/>
      <c r="X105" s="183"/>
      <c r="Y105" s="186"/>
      <c r="Z105" s="182"/>
      <c r="AA105" s="183"/>
      <c r="AB105" s="183"/>
      <c r="AC105" s="183"/>
      <c r="AD105" s="183"/>
      <c r="AE105" s="183"/>
      <c r="AF105" s="183"/>
      <c r="AG105" s="183"/>
      <c r="AH105" s="183"/>
      <c r="AI105" s="183"/>
      <c r="AJ105" s="183"/>
      <c r="AK105" s="183"/>
      <c r="AL105" s="183"/>
      <c r="AM105" s="183"/>
      <c r="AN105" s="183"/>
      <c r="AO105" s="186"/>
      <c r="AP105" s="182"/>
      <c r="AQ105" s="183"/>
      <c r="AR105" s="183"/>
      <c r="AS105" s="183"/>
      <c r="AT105" s="183"/>
      <c r="AU105" s="183"/>
      <c r="AV105" s="183"/>
      <c r="AW105" s="183"/>
      <c r="AX105" s="183"/>
      <c r="AY105" s="183"/>
      <c r="AZ105" s="183"/>
      <c r="BA105" s="183"/>
      <c r="BB105" s="183"/>
      <c r="BC105" s="183"/>
      <c r="BD105" s="183"/>
      <c r="BE105" s="186"/>
      <c r="BF105" s="182"/>
      <c r="BG105" s="183"/>
      <c r="BH105" s="183"/>
      <c r="BI105" s="183"/>
      <c r="BJ105" s="183"/>
      <c r="BK105" s="183"/>
      <c r="BL105" s="183"/>
      <c r="BM105" s="183"/>
      <c r="BN105" s="183"/>
      <c r="BO105" s="183"/>
      <c r="BP105" s="183"/>
      <c r="BQ105" s="183"/>
      <c r="BR105" s="183"/>
      <c r="BS105" s="183"/>
      <c r="BT105" s="183"/>
      <c r="BU105" s="186"/>
    </row>
    <row r="106" ht="12" spans="2:73">
      <c r="B106" s="172" t="str">
        <f>IF('1、包装标识检验'!B106="","",'1、包装标识检验'!B106)</f>
        <v/>
      </c>
      <c r="C106" s="173" t="str">
        <f>IF('1、包装标识检验'!C106="","",'1、包装标识检验'!C106)</f>
        <v/>
      </c>
      <c r="D106" s="173" t="str">
        <f>IF('1、包装标识检验'!D106="","",'1、包装标识检验'!D106)</f>
        <v/>
      </c>
      <c r="E106" s="173" t="str">
        <f>IF('1、包装标识检验'!E106="","",'1、包装标识检验'!E106)</f>
        <v/>
      </c>
      <c r="F106" s="174" t="str">
        <f>IF('1、包装标识检验'!F106="","",'1、包装标识检验'!F106)</f>
        <v/>
      </c>
      <c r="G106" s="173" t="str">
        <f>IF('1、包装标识检验'!G106="","",'1、包装标识检验'!G106)</f>
        <v/>
      </c>
      <c r="H106" s="173" t="str">
        <f>IF('1、包装标识检验'!H106="","",'1、包装标识检验'!H106)</f>
        <v/>
      </c>
      <c r="I106" s="181" t="str">
        <f>IF('1、包装标识检验'!I106="","",'1、包装标识检验'!I106)</f>
        <v/>
      </c>
      <c r="J106" s="182"/>
      <c r="K106" s="183"/>
      <c r="L106" s="183"/>
      <c r="M106" s="183"/>
      <c r="N106" s="183"/>
      <c r="O106" s="183"/>
      <c r="P106" s="183"/>
      <c r="Q106" s="183"/>
      <c r="R106" s="183"/>
      <c r="S106" s="183"/>
      <c r="T106" s="183"/>
      <c r="U106" s="183"/>
      <c r="V106" s="183"/>
      <c r="W106" s="183"/>
      <c r="X106" s="183"/>
      <c r="Y106" s="186"/>
      <c r="Z106" s="182"/>
      <c r="AA106" s="183"/>
      <c r="AB106" s="183"/>
      <c r="AC106" s="183"/>
      <c r="AD106" s="183"/>
      <c r="AE106" s="183"/>
      <c r="AF106" s="183"/>
      <c r="AG106" s="183"/>
      <c r="AH106" s="183"/>
      <c r="AI106" s="183"/>
      <c r="AJ106" s="183"/>
      <c r="AK106" s="183"/>
      <c r="AL106" s="183"/>
      <c r="AM106" s="183"/>
      <c r="AN106" s="183"/>
      <c r="AO106" s="186"/>
      <c r="AP106" s="182"/>
      <c r="AQ106" s="183"/>
      <c r="AR106" s="183"/>
      <c r="AS106" s="183"/>
      <c r="AT106" s="183"/>
      <c r="AU106" s="183"/>
      <c r="AV106" s="183"/>
      <c r="AW106" s="183"/>
      <c r="AX106" s="183"/>
      <c r="AY106" s="183"/>
      <c r="AZ106" s="183"/>
      <c r="BA106" s="183"/>
      <c r="BB106" s="183"/>
      <c r="BC106" s="183"/>
      <c r="BD106" s="183"/>
      <c r="BE106" s="186"/>
      <c r="BF106" s="182"/>
      <c r="BG106" s="183"/>
      <c r="BH106" s="183"/>
      <c r="BI106" s="183"/>
      <c r="BJ106" s="183"/>
      <c r="BK106" s="183"/>
      <c r="BL106" s="183"/>
      <c r="BM106" s="183"/>
      <c r="BN106" s="183"/>
      <c r="BO106" s="183"/>
      <c r="BP106" s="183"/>
      <c r="BQ106" s="183"/>
      <c r="BR106" s="183"/>
      <c r="BS106" s="183"/>
      <c r="BT106" s="183"/>
      <c r="BU106" s="186"/>
    </row>
    <row r="107" ht="12" spans="2:73">
      <c r="B107" s="172" t="str">
        <f>IF('1、包装标识检验'!B107="","",'1、包装标识检验'!B107)</f>
        <v/>
      </c>
      <c r="C107" s="173" t="str">
        <f>IF('1、包装标识检验'!C107="","",'1、包装标识检验'!C107)</f>
        <v/>
      </c>
      <c r="D107" s="173" t="str">
        <f>IF('1、包装标识检验'!D107="","",'1、包装标识检验'!D107)</f>
        <v/>
      </c>
      <c r="E107" s="173" t="str">
        <f>IF('1、包装标识检验'!E107="","",'1、包装标识检验'!E107)</f>
        <v/>
      </c>
      <c r="F107" s="174" t="str">
        <f>IF('1、包装标识检验'!F107="","",'1、包装标识检验'!F107)</f>
        <v/>
      </c>
      <c r="G107" s="173" t="str">
        <f>IF('1、包装标识检验'!G107="","",'1、包装标识检验'!G107)</f>
        <v/>
      </c>
      <c r="H107" s="173" t="str">
        <f>IF('1、包装标识检验'!H107="","",'1、包装标识检验'!H107)</f>
        <v/>
      </c>
      <c r="I107" s="181" t="str">
        <f>IF('1、包装标识检验'!I107="","",'1、包装标识检验'!I107)</f>
        <v/>
      </c>
      <c r="J107" s="182"/>
      <c r="K107" s="183"/>
      <c r="L107" s="183"/>
      <c r="M107" s="183"/>
      <c r="N107" s="183"/>
      <c r="O107" s="183"/>
      <c r="P107" s="183"/>
      <c r="Q107" s="183"/>
      <c r="R107" s="183"/>
      <c r="S107" s="183"/>
      <c r="T107" s="183"/>
      <c r="U107" s="183"/>
      <c r="V107" s="183"/>
      <c r="W107" s="183"/>
      <c r="X107" s="183"/>
      <c r="Y107" s="186"/>
      <c r="Z107" s="182"/>
      <c r="AA107" s="183"/>
      <c r="AB107" s="183"/>
      <c r="AC107" s="183"/>
      <c r="AD107" s="183"/>
      <c r="AE107" s="183"/>
      <c r="AF107" s="183"/>
      <c r="AG107" s="183"/>
      <c r="AH107" s="183"/>
      <c r="AI107" s="183"/>
      <c r="AJ107" s="183"/>
      <c r="AK107" s="183"/>
      <c r="AL107" s="183"/>
      <c r="AM107" s="183"/>
      <c r="AN107" s="183"/>
      <c r="AO107" s="186"/>
      <c r="AP107" s="182"/>
      <c r="AQ107" s="183"/>
      <c r="AR107" s="183"/>
      <c r="AS107" s="183"/>
      <c r="AT107" s="183"/>
      <c r="AU107" s="183"/>
      <c r="AV107" s="183"/>
      <c r="AW107" s="183"/>
      <c r="AX107" s="183"/>
      <c r="AY107" s="183"/>
      <c r="AZ107" s="183"/>
      <c r="BA107" s="183"/>
      <c r="BB107" s="183"/>
      <c r="BC107" s="183"/>
      <c r="BD107" s="183"/>
      <c r="BE107" s="186"/>
      <c r="BF107" s="182"/>
      <c r="BG107" s="183"/>
      <c r="BH107" s="183"/>
      <c r="BI107" s="183"/>
      <c r="BJ107" s="183"/>
      <c r="BK107" s="183"/>
      <c r="BL107" s="183"/>
      <c r="BM107" s="183"/>
      <c r="BN107" s="183"/>
      <c r="BO107" s="183"/>
      <c r="BP107" s="183"/>
      <c r="BQ107" s="183"/>
      <c r="BR107" s="183"/>
      <c r="BS107" s="183"/>
      <c r="BT107" s="183"/>
      <c r="BU107" s="186"/>
    </row>
    <row r="108" ht="12" spans="2:73">
      <c r="B108" s="172" t="str">
        <f>IF('1、包装标识检验'!B108="","",'1、包装标识检验'!B108)</f>
        <v/>
      </c>
      <c r="C108" s="173" t="str">
        <f>IF('1、包装标识检验'!C108="","",'1、包装标识检验'!C108)</f>
        <v/>
      </c>
      <c r="D108" s="173" t="str">
        <f>IF('1、包装标识检验'!D108="","",'1、包装标识检验'!D108)</f>
        <v/>
      </c>
      <c r="E108" s="173" t="str">
        <f>IF('1、包装标识检验'!E108="","",'1、包装标识检验'!E108)</f>
        <v/>
      </c>
      <c r="F108" s="174" t="str">
        <f>IF('1、包装标识检验'!F108="","",'1、包装标识检验'!F108)</f>
        <v/>
      </c>
      <c r="G108" s="173" t="str">
        <f>IF('1、包装标识检验'!G108="","",'1、包装标识检验'!G108)</f>
        <v/>
      </c>
      <c r="H108" s="173" t="str">
        <f>IF('1、包装标识检验'!H108="","",'1、包装标识检验'!H108)</f>
        <v/>
      </c>
      <c r="I108" s="181" t="str">
        <f>IF('1、包装标识检验'!I108="","",'1、包装标识检验'!I108)</f>
        <v/>
      </c>
      <c r="J108" s="182"/>
      <c r="K108" s="183"/>
      <c r="L108" s="183"/>
      <c r="M108" s="183"/>
      <c r="N108" s="183"/>
      <c r="O108" s="183"/>
      <c r="P108" s="183"/>
      <c r="Q108" s="183"/>
      <c r="R108" s="183"/>
      <c r="S108" s="183"/>
      <c r="T108" s="183"/>
      <c r="U108" s="183"/>
      <c r="V108" s="183"/>
      <c r="W108" s="183"/>
      <c r="X108" s="183"/>
      <c r="Y108" s="186"/>
      <c r="Z108" s="182"/>
      <c r="AA108" s="183"/>
      <c r="AB108" s="183"/>
      <c r="AC108" s="183"/>
      <c r="AD108" s="183"/>
      <c r="AE108" s="183"/>
      <c r="AF108" s="183"/>
      <c r="AG108" s="183"/>
      <c r="AH108" s="183"/>
      <c r="AI108" s="183"/>
      <c r="AJ108" s="183"/>
      <c r="AK108" s="183"/>
      <c r="AL108" s="183"/>
      <c r="AM108" s="183"/>
      <c r="AN108" s="183"/>
      <c r="AO108" s="186"/>
      <c r="AP108" s="182"/>
      <c r="AQ108" s="183"/>
      <c r="AR108" s="183"/>
      <c r="AS108" s="183"/>
      <c r="AT108" s="183"/>
      <c r="AU108" s="183"/>
      <c r="AV108" s="183"/>
      <c r="AW108" s="183"/>
      <c r="AX108" s="183"/>
      <c r="AY108" s="183"/>
      <c r="AZ108" s="183"/>
      <c r="BA108" s="183"/>
      <c r="BB108" s="183"/>
      <c r="BC108" s="183"/>
      <c r="BD108" s="183"/>
      <c r="BE108" s="186"/>
      <c r="BF108" s="182"/>
      <c r="BG108" s="183"/>
      <c r="BH108" s="183"/>
      <c r="BI108" s="183"/>
      <c r="BJ108" s="183"/>
      <c r="BK108" s="183"/>
      <c r="BL108" s="183"/>
      <c r="BM108" s="183"/>
      <c r="BN108" s="183"/>
      <c r="BO108" s="183"/>
      <c r="BP108" s="183"/>
      <c r="BQ108" s="183"/>
      <c r="BR108" s="183"/>
      <c r="BS108" s="183"/>
      <c r="BT108" s="183"/>
      <c r="BU108" s="186"/>
    </row>
    <row r="109" ht="12" spans="2:73">
      <c r="B109" s="172" t="str">
        <f>IF('1、包装标识检验'!B109="","",'1、包装标识检验'!B109)</f>
        <v/>
      </c>
      <c r="C109" s="173" t="str">
        <f>IF('1、包装标识检验'!C109="","",'1、包装标识检验'!C109)</f>
        <v/>
      </c>
      <c r="D109" s="173" t="str">
        <f>IF('1、包装标识检验'!D109="","",'1、包装标识检验'!D109)</f>
        <v/>
      </c>
      <c r="E109" s="173" t="str">
        <f>IF('1、包装标识检验'!E109="","",'1、包装标识检验'!E109)</f>
        <v/>
      </c>
      <c r="F109" s="174" t="str">
        <f>IF('1、包装标识检验'!F109="","",'1、包装标识检验'!F109)</f>
        <v/>
      </c>
      <c r="G109" s="173" t="str">
        <f>IF('1、包装标识检验'!G109="","",'1、包装标识检验'!G109)</f>
        <v/>
      </c>
      <c r="H109" s="173" t="str">
        <f>IF('1、包装标识检验'!H109="","",'1、包装标识检验'!H109)</f>
        <v/>
      </c>
      <c r="I109" s="181" t="str">
        <f>IF('1、包装标识检验'!I109="","",'1、包装标识检验'!I109)</f>
        <v/>
      </c>
      <c r="J109" s="182"/>
      <c r="K109" s="183"/>
      <c r="L109" s="183"/>
      <c r="M109" s="183"/>
      <c r="N109" s="183"/>
      <c r="O109" s="183"/>
      <c r="P109" s="183"/>
      <c r="Q109" s="183"/>
      <c r="R109" s="183"/>
      <c r="S109" s="183"/>
      <c r="T109" s="183"/>
      <c r="U109" s="183"/>
      <c r="V109" s="183"/>
      <c r="W109" s="183"/>
      <c r="X109" s="183"/>
      <c r="Y109" s="186"/>
      <c r="Z109" s="182"/>
      <c r="AA109" s="183"/>
      <c r="AB109" s="183"/>
      <c r="AC109" s="183"/>
      <c r="AD109" s="183"/>
      <c r="AE109" s="183"/>
      <c r="AF109" s="183"/>
      <c r="AG109" s="183"/>
      <c r="AH109" s="183"/>
      <c r="AI109" s="183"/>
      <c r="AJ109" s="183"/>
      <c r="AK109" s="183"/>
      <c r="AL109" s="183"/>
      <c r="AM109" s="183"/>
      <c r="AN109" s="183"/>
      <c r="AO109" s="186"/>
      <c r="AP109" s="182"/>
      <c r="AQ109" s="183"/>
      <c r="AR109" s="183"/>
      <c r="AS109" s="183"/>
      <c r="AT109" s="183"/>
      <c r="AU109" s="183"/>
      <c r="AV109" s="183"/>
      <c r="AW109" s="183"/>
      <c r="AX109" s="183"/>
      <c r="AY109" s="183"/>
      <c r="AZ109" s="183"/>
      <c r="BA109" s="183"/>
      <c r="BB109" s="183"/>
      <c r="BC109" s="183"/>
      <c r="BD109" s="183"/>
      <c r="BE109" s="186"/>
      <c r="BF109" s="182"/>
      <c r="BG109" s="183"/>
      <c r="BH109" s="183"/>
      <c r="BI109" s="183"/>
      <c r="BJ109" s="183"/>
      <c r="BK109" s="183"/>
      <c r="BL109" s="183"/>
      <c r="BM109" s="183"/>
      <c r="BN109" s="183"/>
      <c r="BO109" s="183"/>
      <c r="BP109" s="183"/>
      <c r="BQ109" s="183"/>
      <c r="BR109" s="183"/>
      <c r="BS109" s="183"/>
      <c r="BT109" s="183"/>
      <c r="BU109" s="186"/>
    </row>
    <row r="110" ht="12" spans="2:73">
      <c r="B110" s="172" t="str">
        <f>IF('1、包装标识检验'!B110="","",'1、包装标识检验'!B110)</f>
        <v/>
      </c>
      <c r="C110" s="173" t="str">
        <f>IF('1、包装标识检验'!C110="","",'1、包装标识检验'!C110)</f>
        <v/>
      </c>
      <c r="D110" s="173" t="str">
        <f>IF('1、包装标识检验'!D110="","",'1、包装标识检验'!D110)</f>
        <v/>
      </c>
      <c r="E110" s="173" t="str">
        <f>IF('1、包装标识检验'!E110="","",'1、包装标识检验'!E110)</f>
        <v/>
      </c>
      <c r="F110" s="174" t="str">
        <f>IF('1、包装标识检验'!F110="","",'1、包装标识检验'!F110)</f>
        <v/>
      </c>
      <c r="G110" s="173" t="str">
        <f>IF('1、包装标识检验'!G110="","",'1、包装标识检验'!G110)</f>
        <v/>
      </c>
      <c r="H110" s="173" t="str">
        <f>IF('1、包装标识检验'!H110="","",'1、包装标识检验'!H110)</f>
        <v/>
      </c>
      <c r="I110" s="181" t="str">
        <f>IF('1、包装标识检验'!I110="","",'1、包装标识检验'!I110)</f>
        <v/>
      </c>
      <c r="J110" s="182"/>
      <c r="K110" s="183"/>
      <c r="L110" s="183"/>
      <c r="M110" s="183"/>
      <c r="N110" s="183"/>
      <c r="O110" s="183"/>
      <c r="P110" s="183"/>
      <c r="Q110" s="183"/>
      <c r="R110" s="183"/>
      <c r="S110" s="183"/>
      <c r="T110" s="183"/>
      <c r="U110" s="183"/>
      <c r="V110" s="183"/>
      <c r="W110" s="183"/>
      <c r="X110" s="183"/>
      <c r="Y110" s="186"/>
      <c r="Z110" s="182"/>
      <c r="AA110" s="183"/>
      <c r="AB110" s="183"/>
      <c r="AC110" s="183"/>
      <c r="AD110" s="183"/>
      <c r="AE110" s="183"/>
      <c r="AF110" s="183"/>
      <c r="AG110" s="183"/>
      <c r="AH110" s="183"/>
      <c r="AI110" s="183"/>
      <c r="AJ110" s="183"/>
      <c r="AK110" s="183"/>
      <c r="AL110" s="183"/>
      <c r="AM110" s="183"/>
      <c r="AN110" s="183"/>
      <c r="AO110" s="186"/>
      <c r="AP110" s="182"/>
      <c r="AQ110" s="183"/>
      <c r="AR110" s="183"/>
      <c r="AS110" s="183"/>
      <c r="AT110" s="183"/>
      <c r="AU110" s="183"/>
      <c r="AV110" s="183"/>
      <c r="AW110" s="183"/>
      <c r="AX110" s="183"/>
      <c r="AY110" s="183"/>
      <c r="AZ110" s="183"/>
      <c r="BA110" s="183"/>
      <c r="BB110" s="183"/>
      <c r="BC110" s="183"/>
      <c r="BD110" s="183"/>
      <c r="BE110" s="186"/>
      <c r="BF110" s="182"/>
      <c r="BG110" s="183"/>
      <c r="BH110" s="183"/>
      <c r="BI110" s="183"/>
      <c r="BJ110" s="183"/>
      <c r="BK110" s="183"/>
      <c r="BL110" s="183"/>
      <c r="BM110" s="183"/>
      <c r="BN110" s="183"/>
      <c r="BO110" s="183"/>
      <c r="BP110" s="183"/>
      <c r="BQ110" s="183"/>
      <c r="BR110" s="183"/>
      <c r="BS110" s="183"/>
      <c r="BT110" s="183"/>
      <c r="BU110" s="186"/>
    </row>
    <row r="111" ht="12" spans="2:73">
      <c r="B111" s="172" t="str">
        <f>IF('1、包装标识检验'!B111="","",'1、包装标识检验'!B111)</f>
        <v/>
      </c>
      <c r="C111" s="173" t="str">
        <f>IF('1、包装标识检验'!C111="","",'1、包装标识检验'!C111)</f>
        <v/>
      </c>
      <c r="D111" s="173" t="str">
        <f>IF('1、包装标识检验'!D111="","",'1、包装标识检验'!D111)</f>
        <v/>
      </c>
      <c r="E111" s="173" t="str">
        <f>IF('1、包装标识检验'!E111="","",'1、包装标识检验'!E111)</f>
        <v/>
      </c>
      <c r="F111" s="174" t="str">
        <f>IF('1、包装标识检验'!F111="","",'1、包装标识检验'!F111)</f>
        <v/>
      </c>
      <c r="G111" s="173" t="str">
        <f>IF('1、包装标识检验'!G111="","",'1、包装标识检验'!G111)</f>
        <v/>
      </c>
      <c r="H111" s="173" t="str">
        <f>IF('1、包装标识检验'!H111="","",'1、包装标识检验'!H111)</f>
        <v/>
      </c>
      <c r="I111" s="181" t="str">
        <f>IF('1、包装标识检验'!I111="","",'1、包装标识检验'!I111)</f>
        <v/>
      </c>
      <c r="J111" s="182"/>
      <c r="K111" s="183"/>
      <c r="L111" s="183"/>
      <c r="M111" s="183"/>
      <c r="N111" s="183"/>
      <c r="O111" s="183"/>
      <c r="P111" s="183"/>
      <c r="Q111" s="183"/>
      <c r="R111" s="183"/>
      <c r="S111" s="183"/>
      <c r="T111" s="183"/>
      <c r="U111" s="183"/>
      <c r="V111" s="183"/>
      <c r="W111" s="183"/>
      <c r="X111" s="183"/>
      <c r="Y111" s="186"/>
      <c r="Z111" s="182"/>
      <c r="AA111" s="183"/>
      <c r="AB111" s="183"/>
      <c r="AC111" s="183"/>
      <c r="AD111" s="183"/>
      <c r="AE111" s="183"/>
      <c r="AF111" s="183"/>
      <c r="AG111" s="183"/>
      <c r="AH111" s="183"/>
      <c r="AI111" s="183"/>
      <c r="AJ111" s="183"/>
      <c r="AK111" s="183"/>
      <c r="AL111" s="183"/>
      <c r="AM111" s="183"/>
      <c r="AN111" s="183"/>
      <c r="AO111" s="186"/>
      <c r="AP111" s="182"/>
      <c r="AQ111" s="183"/>
      <c r="AR111" s="183"/>
      <c r="AS111" s="183"/>
      <c r="AT111" s="183"/>
      <c r="AU111" s="183"/>
      <c r="AV111" s="183"/>
      <c r="AW111" s="183"/>
      <c r="AX111" s="183"/>
      <c r="AY111" s="183"/>
      <c r="AZ111" s="183"/>
      <c r="BA111" s="183"/>
      <c r="BB111" s="183"/>
      <c r="BC111" s="183"/>
      <c r="BD111" s="183"/>
      <c r="BE111" s="186"/>
      <c r="BF111" s="182"/>
      <c r="BG111" s="183"/>
      <c r="BH111" s="183"/>
      <c r="BI111" s="183"/>
      <c r="BJ111" s="183"/>
      <c r="BK111" s="183"/>
      <c r="BL111" s="183"/>
      <c r="BM111" s="183"/>
      <c r="BN111" s="183"/>
      <c r="BO111" s="183"/>
      <c r="BP111" s="183"/>
      <c r="BQ111" s="183"/>
      <c r="BR111" s="183"/>
      <c r="BS111" s="183"/>
      <c r="BT111" s="183"/>
      <c r="BU111" s="186"/>
    </row>
    <row r="112" ht="12" spans="2:73">
      <c r="B112" s="172" t="str">
        <f>IF('1、包装标识检验'!B112="","",'1、包装标识检验'!B112)</f>
        <v/>
      </c>
      <c r="C112" s="173" t="str">
        <f>IF('1、包装标识检验'!C112="","",'1、包装标识检验'!C112)</f>
        <v/>
      </c>
      <c r="D112" s="173" t="str">
        <f>IF('1、包装标识检验'!D112="","",'1、包装标识检验'!D112)</f>
        <v/>
      </c>
      <c r="E112" s="173" t="str">
        <f>IF('1、包装标识检验'!E112="","",'1、包装标识检验'!E112)</f>
        <v/>
      </c>
      <c r="F112" s="174" t="str">
        <f>IF('1、包装标识检验'!F112="","",'1、包装标识检验'!F112)</f>
        <v/>
      </c>
      <c r="G112" s="173" t="str">
        <f>IF('1、包装标识检验'!G112="","",'1、包装标识检验'!G112)</f>
        <v/>
      </c>
      <c r="H112" s="173" t="str">
        <f>IF('1、包装标识检验'!H112="","",'1、包装标识检验'!H112)</f>
        <v/>
      </c>
      <c r="I112" s="181" t="str">
        <f>IF('1、包装标识检验'!I112="","",'1、包装标识检验'!I112)</f>
        <v/>
      </c>
      <c r="J112" s="182"/>
      <c r="K112" s="183"/>
      <c r="L112" s="183"/>
      <c r="M112" s="183"/>
      <c r="N112" s="183"/>
      <c r="O112" s="183"/>
      <c r="P112" s="183"/>
      <c r="Q112" s="183"/>
      <c r="R112" s="183"/>
      <c r="S112" s="183"/>
      <c r="T112" s="183"/>
      <c r="U112" s="183"/>
      <c r="V112" s="183"/>
      <c r="W112" s="183"/>
      <c r="X112" s="183"/>
      <c r="Y112" s="186"/>
      <c r="Z112" s="182"/>
      <c r="AA112" s="183"/>
      <c r="AB112" s="183"/>
      <c r="AC112" s="183"/>
      <c r="AD112" s="183"/>
      <c r="AE112" s="183"/>
      <c r="AF112" s="183"/>
      <c r="AG112" s="183"/>
      <c r="AH112" s="183"/>
      <c r="AI112" s="183"/>
      <c r="AJ112" s="183"/>
      <c r="AK112" s="183"/>
      <c r="AL112" s="183"/>
      <c r="AM112" s="183"/>
      <c r="AN112" s="183"/>
      <c r="AO112" s="186"/>
      <c r="AP112" s="182"/>
      <c r="AQ112" s="183"/>
      <c r="AR112" s="183"/>
      <c r="AS112" s="183"/>
      <c r="AT112" s="183"/>
      <c r="AU112" s="183"/>
      <c r="AV112" s="183"/>
      <c r="AW112" s="183"/>
      <c r="AX112" s="183"/>
      <c r="AY112" s="183"/>
      <c r="AZ112" s="183"/>
      <c r="BA112" s="183"/>
      <c r="BB112" s="183"/>
      <c r="BC112" s="183"/>
      <c r="BD112" s="183"/>
      <c r="BE112" s="186"/>
      <c r="BF112" s="182"/>
      <c r="BG112" s="183"/>
      <c r="BH112" s="183"/>
      <c r="BI112" s="183"/>
      <c r="BJ112" s="183"/>
      <c r="BK112" s="183"/>
      <c r="BL112" s="183"/>
      <c r="BM112" s="183"/>
      <c r="BN112" s="183"/>
      <c r="BO112" s="183"/>
      <c r="BP112" s="183"/>
      <c r="BQ112" s="183"/>
      <c r="BR112" s="183"/>
      <c r="BS112" s="183"/>
      <c r="BT112" s="183"/>
      <c r="BU112" s="186"/>
    </row>
    <row r="113" ht="12" spans="2:73">
      <c r="B113" s="172" t="str">
        <f>IF('1、包装标识检验'!B113="","",'1、包装标识检验'!B113)</f>
        <v/>
      </c>
      <c r="C113" s="173" t="str">
        <f>IF('1、包装标识检验'!C113="","",'1、包装标识检验'!C113)</f>
        <v/>
      </c>
      <c r="D113" s="173" t="str">
        <f>IF('1、包装标识检验'!D113="","",'1、包装标识检验'!D113)</f>
        <v/>
      </c>
      <c r="E113" s="173" t="str">
        <f>IF('1、包装标识检验'!E113="","",'1、包装标识检验'!E113)</f>
        <v/>
      </c>
      <c r="F113" s="174" t="str">
        <f>IF('1、包装标识检验'!F113="","",'1、包装标识检验'!F113)</f>
        <v/>
      </c>
      <c r="G113" s="173" t="str">
        <f>IF('1、包装标识检验'!G113="","",'1、包装标识检验'!G113)</f>
        <v/>
      </c>
      <c r="H113" s="173" t="str">
        <f>IF('1、包装标识检验'!H113="","",'1、包装标识检验'!H113)</f>
        <v/>
      </c>
      <c r="I113" s="181" t="str">
        <f>IF('1、包装标识检验'!I113="","",'1、包装标识检验'!I113)</f>
        <v/>
      </c>
      <c r="J113" s="182"/>
      <c r="K113" s="183"/>
      <c r="L113" s="183"/>
      <c r="M113" s="183"/>
      <c r="N113" s="183"/>
      <c r="O113" s="183"/>
      <c r="P113" s="183"/>
      <c r="Q113" s="183"/>
      <c r="R113" s="183"/>
      <c r="S113" s="183"/>
      <c r="T113" s="183"/>
      <c r="U113" s="183"/>
      <c r="V113" s="183"/>
      <c r="W113" s="183"/>
      <c r="X113" s="183"/>
      <c r="Y113" s="186"/>
      <c r="Z113" s="182"/>
      <c r="AA113" s="183"/>
      <c r="AB113" s="183"/>
      <c r="AC113" s="183"/>
      <c r="AD113" s="183"/>
      <c r="AE113" s="183"/>
      <c r="AF113" s="183"/>
      <c r="AG113" s="183"/>
      <c r="AH113" s="183"/>
      <c r="AI113" s="183"/>
      <c r="AJ113" s="183"/>
      <c r="AK113" s="183"/>
      <c r="AL113" s="183"/>
      <c r="AM113" s="183"/>
      <c r="AN113" s="183"/>
      <c r="AO113" s="186"/>
      <c r="AP113" s="182"/>
      <c r="AQ113" s="183"/>
      <c r="AR113" s="183"/>
      <c r="AS113" s="183"/>
      <c r="AT113" s="183"/>
      <c r="AU113" s="183"/>
      <c r="AV113" s="183"/>
      <c r="AW113" s="183"/>
      <c r="AX113" s="183"/>
      <c r="AY113" s="183"/>
      <c r="AZ113" s="183"/>
      <c r="BA113" s="183"/>
      <c r="BB113" s="183"/>
      <c r="BC113" s="183"/>
      <c r="BD113" s="183"/>
      <c r="BE113" s="186"/>
      <c r="BF113" s="182"/>
      <c r="BG113" s="183"/>
      <c r="BH113" s="183"/>
      <c r="BI113" s="183"/>
      <c r="BJ113" s="183"/>
      <c r="BK113" s="183"/>
      <c r="BL113" s="183"/>
      <c r="BM113" s="183"/>
      <c r="BN113" s="183"/>
      <c r="BO113" s="183"/>
      <c r="BP113" s="183"/>
      <c r="BQ113" s="183"/>
      <c r="BR113" s="183"/>
      <c r="BS113" s="183"/>
      <c r="BT113" s="183"/>
      <c r="BU113" s="186"/>
    </row>
    <row r="114" ht="12" spans="2:73">
      <c r="B114" s="172" t="str">
        <f>IF('1、包装标识检验'!B114="","",'1、包装标识检验'!B114)</f>
        <v/>
      </c>
      <c r="C114" s="173" t="str">
        <f>IF('1、包装标识检验'!C114="","",'1、包装标识检验'!C114)</f>
        <v/>
      </c>
      <c r="D114" s="173" t="str">
        <f>IF('1、包装标识检验'!D114="","",'1、包装标识检验'!D114)</f>
        <v/>
      </c>
      <c r="E114" s="173" t="str">
        <f>IF('1、包装标识检验'!E114="","",'1、包装标识检验'!E114)</f>
        <v/>
      </c>
      <c r="F114" s="174" t="str">
        <f>IF('1、包装标识检验'!F114="","",'1、包装标识检验'!F114)</f>
        <v/>
      </c>
      <c r="G114" s="173" t="str">
        <f>IF('1、包装标识检验'!G114="","",'1、包装标识检验'!G114)</f>
        <v/>
      </c>
      <c r="H114" s="173" t="str">
        <f>IF('1、包装标识检验'!H114="","",'1、包装标识检验'!H114)</f>
        <v/>
      </c>
      <c r="I114" s="181" t="str">
        <f>IF('1、包装标识检验'!I114="","",'1、包装标识检验'!I114)</f>
        <v/>
      </c>
      <c r="J114" s="182"/>
      <c r="K114" s="183"/>
      <c r="L114" s="183"/>
      <c r="M114" s="183"/>
      <c r="N114" s="183"/>
      <c r="O114" s="183"/>
      <c r="P114" s="183"/>
      <c r="Q114" s="183"/>
      <c r="R114" s="183"/>
      <c r="S114" s="183"/>
      <c r="T114" s="183"/>
      <c r="U114" s="183"/>
      <c r="V114" s="183"/>
      <c r="W114" s="183"/>
      <c r="X114" s="183"/>
      <c r="Y114" s="186"/>
      <c r="Z114" s="182"/>
      <c r="AA114" s="183"/>
      <c r="AB114" s="183"/>
      <c r="AC114" s="183"/>
      <c r="AD114" s="183"/>
      <c r="AE114" s="183"/>
      <c r="AF114" s="183"/>
      <c r="AG114" s="183"/>
      <c r="AH114" s="183"/>
      <c r="AI114" s="183"/>
      <c r="AJ114" s="183"/>
      <c r="AK114" s="183"/>
      <c r="AL114" s="183"/>
      <c r="AM114" s="183"/>
      <c r="AN114" s="183"/>
      <c r="AO114" s="186"/>
      <c r="AP114" s="182"/>
      <c r="AQ114" s="183"/>
      <c r="AR114" s="183"/>
      <c r="AS114" s="183"/>
      <c r="AT114" s="183"/>
      <c r="AU114" s="183"/>
      <c r="AV114" s="183"/>
      <c r="AW114" s="183"/>
      <c r="AX114" s="183"/>
      <c r="AY114" s="183"/>
      <c r="AZ114" s="183"/>
      <c r="BA114" s="183"/>
      <c r="BB114" s="183"/>
      <c r="BC114" s="183"/>
      <c r="BD114" s="183"/>
      <c r="BE114" s="186"/>
      <c r="BF114" s="182"/>
      <c r="BG114" s="183"/>
      <c r="BH114" s="183"/>
      <c r="BI114" s="183"/>
      <c r="BJ114" s="183"/>
      <c r="BK114" s="183"/>
      <c r="BL114" s="183"/>
      <c r="BM114" s="183"/>
      <c r="BN114" s="183"/>
      <c r="BO114" s="183"/>
      <c r="BP114" s="183"/>
      <c r="BQ114" s="183"/>
      <c r="BR114" s="183"/>
      <c r="BS114" s="183"/>
      <c r="BT114" s="183"/>
      <c r="BU114" s="186"/>
    </row>
    <row r="115" ht="12" spans="2:73">
      <c r="B115" s="172" t="str">
        <f>IF('1、包装标识检验'!B115="","",'1、包装标识检验'!B115)</f>
        <v/>
      </c>
      <c r="C115" s="173" t="str">
        <f>IF('1、包装标识检验'!C115="","",'1、包装标识检验'!C115)</f>
        <v/>
      </c>
      <c r="D115" s="173" t="str">
        <f>IF('1、包装标识检验'!D115="","",'1、包装标识检验'!D115)</f>
        <v/>
      </c>
      <c r="E115" s="173" t="str">
        <f>IF('1、包装标识检验'!E115="","",'1、包装标识检验'!E115)</f>
        <v/>
      </c>
      <c r="F115" s="174" t="str">
        <f>IF('1、包装标识检验'!F115="","",'1、包装标识检验'!F115)</f>
        <v/>
      </c>
      <c r="G115" s="173" t="str">
        <f>IF('1、包装标识检验'!G115="","",'1、包装标识检验'!G115)</f>
        <v/>
      </c>
      <c r="H115" s="173" t="str">
        <f>IF('1、包装标识检验'!H115="","",'1、包装标识检验'!H115)</f>
        <v/>
      </c>
      <c r="I115" s="181" t="str">
        <f>IF('1、包装标识检验'!I115="","",'1、包装标识检验'!I115)</f>
        <v/>
      </c>
      <c r="J115" s="182"/>
      <c r="K115" s="183"/>
      <c r="L115" s="183"/>
      <c r="M115" s="183"/>
      <c r="N115" s="183"/>
      <c r="O115" s="183"/>
      <c r="P115" s="183"/>
      <c r="Q115" s="183"/>
      <c r="R115" s="183"/>
      <c r="S115" s="183"/>
      <c r="T115" s="183"/>
      <c r="U115" s="183"/>
      <c r="V115" s="183"/>
      <c r="W115" s="183"/>
      <c r="X115" s="183"/>
      <c r="Y115" s="186"/>
      <c r="Z115" s="182"/>
      <c r="AA115" s="183"/>
      <c r="AB115" s="183"/>
      <c r="AC115" s="183"/>
      <c r="AD115" s="183"/>
      <c r="AE115" s="183"/>
      <c r="AF115" s="183"/>
      <c r="AG115" s="183"/>
      <c r="AH115" s="183"/>
      <c r="AI115" s="183"/>
      <c r="AJ115" s="183"/>
      <c r="AK115" s="183"/>
      <c r="AL115" s="183"/>
      <c r="AM115" s="183"/>
      <c r="AN115" s="183"/>
      <c r="AO115" s="186"/>
      <c r="AP115" s="182"/>
      <c r="AQ115" s="183"/>
      <c r="AR115" s="183"/>
      <c r="AS115" s="183"/>
      <c r="AT115" s="183"/>
      <c r="AU115" s="183"/>
      <c r="AV115" s="183"/>
      <c r="AW115" s="183"/>
      <c r="AX115" s="183"/>
      <c r="AY115" s="183"/>
      <c r="AZ115" s="183"/>
      <c r="BA115" s="183"/>
      <c r="BB115" s="183"/>
      <c r="BC115" s="183"/>
      <c r="BD115" s="183"/>
      <c r="BE115" s="186"/>
      <c r="BF115" s="182"/>
      <c r="BG115" s="183"/>
      <c r="BH115" s="183"/>
      <c r="BI115" s="183"/>
      <c r="BJ115" s="183"/>
      <c r="BK115" s="183"/>
      <c r="BL115" s="183"/>
      <c r="BM115" s="183"/>
      <c r="BN115" s="183"/>
      <c r="BO115" s="183"/>
      <c r="BP115" s="183"/>
      <c r="BQ115" s="183"/>
      <c r="BR115" s="183"/>
      <c r="BS115" s="183"/>
      <c r="BT115" s="183"/>
      <c r="BU115" s="186"/>
    </row>
    <row r="116" ht="12" spans="2:73">
      <c r="B116" s="172" t="str">
        <f>IF('1、包装标识检验'!B116="","",'1、包装标识检验'!B116)</f>
        <v/>
      </c>
      <c r="C116" s="173" t="str">
        <f>IF('1、包装标识检验'!C116="","",'1、包装标识检验'!C116)</f>
        <v/>
      </c>
      <c r="D116" s="173" t="str">
        <f>IF('1、包装标识检验'!D116="","",'1、包装标识检验'!D116)</f>
        <v/>
      </c>
      <c r="E116" s="173" t="str">
        <f>IF('1、包装标识检验'!E116="","",'1、包装标识检验'!E116)</f>
        <v/>
      </c>
      <c r="F116" s="174" t="str">
        <f>IF('1、包装标识检验'!F116="","",'1、包装标识检验'!F116)</f>
        <v/>
      </c>
      <c r="G116" s="173" t="str">
        <f>IF('1、包装标识检验'!G116="","",'1、包装标识检验'!G116)</f>
        <v/>
      </c>
      <c r="H116" s="173" t="str">
        <f>IF('1、包装标识检验'!H116="","",'1、包装标识检验'!H116)</f>
        <v/>
      </c>
      <c r="I116" s="181" t="str">
        <f>IF('1、包装标识检验'!I116="","",'1、包装标识检验'!I116)</f>
        <v/>
      </c>
      <c r="J116" s="182"/>
      <c r="K116" s="183"/>
      <c r="L116" s="183"/>
      <c r="M116" s="183"/>
      <c r="N116" s="183"/>
      <c r="O116" s="183"/>
      <c r="P116" s="183"/>
      <c r="Q116" s="183"/>
      <c r="R116" s="183"/>
      <c r="S116" s="183"/>
      <c r="T116" s="183"/>
      <c r="U116" s="183"/>
      <c r="V116" s="183"/>
      <c r="W116" s="183"/>
      <c r="X116" s="183"/>
      <c r="Y116" s="186"/>
      <c r="Z116" s="182"/>
      <c r="AA116" s="183"/>
      <c r="AB116" s="183"/>
      <c r="AC116" s="183"/>
      <c r="AD116" s="183"/>
      <c r="AE116" s="183"/>
      <c r="AF116" s="183"/>
      <c r="AG116" s="183"/>
      <c r="AH116" s="183"/>
      <c r="AI116" s="183"/>
      <c r="AJ116" s="183"/>
      <c r="AK116" s="183"/>
      <c r="AL116" s="183"/>
      <c r="AM116" s="183"/>
      <c r="AN116" s="183"/>
      <c r="AO116" s="186"/>
      <c r="AP116" s="182"/>
      <c r="AQ116" s="183"/>
      <c r="AR116" s="183"/>
      <c r="AS116" s="183"/>
      <c r="AT116" s="183"/>
      <c r="AU116" s="183"/>
      <c r="AV116" s="183"/>
      <c r="AW116" s="183"/>
      <c r="AX116" s="183"/>
      <c r="AY116" s="183"/>
      <c r="AZ116" s="183"/>
      <c r="BA116" s="183"/>
      <c r="BB116" s="183"/>
      <c r="BC116" s="183"/>
      <c r="BD116" s="183"/>
      <c r="BE116" s="186"/>
      <c r="BF116" s="182"/>
      <c r="BG116" s="183"/>
      <c r="BH116" s="183"/>
      <c r="BI116" s="183"/>
      <c r="BJ116" s="183"/>
      <c r="BK116" s="183"/>
      <c r="BL116" s="183"/>
      <c r="BM116" s="183"/>
      <c r="BN116" s="183"/>
      <c r="BO116" s="183"/>
      <c r="BP116" s="183"/>
      <c r="BQ116" s="183"/>
      <c r="BR116" s="183"/>
      <c r="BS116" s="183"/>
      <c r="BT116" s="183"/>
      <c r="BU116" s="186"/>
    </row>
    <row r="117" ht="12" spans="2:73">
      <c r="B117" s="172" t="str">
        <f>IF('1、包装标识检验'!B117="","",'1、包装标识检验'!B117)</f>
        <v/>
      </c>
      <c r="C117" s="173" t="str">
        <f>IF('1、包装标识检验'!C117="","",'1、包装标识检验'!C117)</f>
        <v/>
      </c>
      <c r="D117" s="173" t="str">
        <f>IF('1、包装标识检验'!D117="","",'1、包装标识检验'!D117)</f>
        <v/>
      </c>
      <c r="E117" s="173" t="str">
        <f>IF('1、包装标识检验'!E117="","",'1、包装标识检验'!E117)</f>
        <v/>
      </c>
      <c r="F117" s="174" t="str">
        <f>IF('1、包装标识检验'!F117="","",'1、包装标识检验'!F117)</f>
        <v/>
      </c>
      <c r="G117" s="173" t="str">
        <f>IF('1、包装标识检验'!G117="","",'1、包装标识检验'!G117)</f>
        <v/>
      </c>
      <c r="H117" s="173" t="str">
        <f>IF('1、包装标识检验'!H117="","",'1、包装标识检验'!H117)</f>
        <v/>
      </c>
      <c r="I117" s="181" t="str">
        <f>IF('1、包装标识检验'!I117="","",'1、包装标识检验'!I117)</f>
        <v/>
      </c>
      <c r="J117" s="182"/>
      <c r="K117" s="183"/>
      <c r="L117" s="183"/>
      <c r="M117" s="183"/>
      <c r="N117" s="183"/>
      <c r="O117" s="183"/>
      <c r="P117" s="183"/>
      <c r="Q117" s="183"/>
      <c r="R117" s="183"/>
      <c r="S117" s="183"/>
      <c r="T117" s="183"/>
      <c r="U117" s="183"/>
      <c r="V117" s="183"/>
      <c r="W117" s="183"/>
      <c r="X117" s="183"/>
      <c r="Y117" s="186"/>
      <c r="Z117" s="182"/>
      <c r="AA117" s="183"/>
      <c r="AB117" s="183"/>
      <c r="AC117" s="183"/>
      <c r="AD117" s="183"/>
      <c r="AE117" s="183"/>
      <c r="AF117" s="183"/>
      <c r="AG117" s="183"/>
      <c r="AH117" s="183"/>
      <c r="AI117" s="183"/>
      <c r="AJ117" s="183"/>
      <c r="AK117" s="183"/>
      <c r="AL117" s="183"/>
      <c r="AM117" s="183"/>
      <c r="AN117" s="183"/>
      <c r="AO117" s="186"/>
      <c r="AP117" s="182"/>
      <c r="AQ117" s="183"/>
      <c r="AR117" s="183"/>
      <c r="AS117" s="183"/>
      <c r="AT117" s="183"/>
      <c r="AU117" s="183"/>
      <c r="AV117" s="183"/>
      <c r="AW117" s="183"/>
      <c r="AX117" s="183"/>
      <c r="AY117" s="183"/>
      <c r="AZ117" s="183"/>
      <c r="BA117" s="183"/>
      <c r="BB117" s="183"/>
      <c r="BC117" s="183"/>
      <c r="BD117" s="183"/>
      <c r="BE117" s="186"/>
      <c r="BF117" s="182"/>
      <c r="BG117" s="183"/>
      <c r="BH117" s="183"/>
      <c r="BI117" s="183"/>
      <c r="BJ117" s="183"/>
      <c r="BK117" s="183"/>
      <c r="BL117" s="183"/>
      <c r="BM117" s="183"/>
      <c r="BN117" s="183"/>
      <c r="BO117" s="183"/>
      <c r="BP117" s="183"/>
      <c r="BQ117" s="183"/>
      <c r="BR117" s="183"/>
      <c r="BS117" s="183"/>
      <c r="BT117" s="183"/>
      <c r="BU117" s="186"/>
    </row>
    <row r="118" ht="12" spans="2:73">
      <c r="B118" s="172" t="str">
        <f>IF('1、包装标识检验'!B118="","",'1、包装标识检验'!B118)</f>
        <v/>
      </c>
      <c r="C118" s="173" t="str">
        <f>IF('1、包装标识检验'!C118="","",'1、包装标识检验'!C118)</f>
        <v/>
      </c>
      <c r="D118" s="173" t="str">
        <f>IF('1、包装标识检验'!D118="","",'1、包装标识检验'!D118)</f>
        <v/>
      </c>
      <c r="E118" s="173" t="str">
        <f>IF('1、包装标识检验'!E118="","",'1、包装标识检验'!E118)</f>
        <v/>
      </c>
      <c r="F118" s="174" t="str">
        <f>IF('1、包装标识检验'!F118="","",'1、包装标识检验'!F118)</f>
        <v/>
      </c>
      <c r="G118" s="173" t="str">
        <f>IF('1、包装标识检验'!G118="","",'1、包装标识检验'!G118)</f>
        <v/>
      </c>
      <c r="H118" s="173" t="str">
        <f>IF('1、包装标识检验'!H118="","",'1、包装标识检验'!H118)</f>
        <v/>
      </c>
      <c r="I118" s="181" t="str">
        <f>IF('1、包装标识检验'!I118="","",'1、包装标识检验'!I118)</f>
        <v/>
      </c>
      <c r="J118" s="182"/>
      <c r="K118" s="183"/>
      <c r="L118" s="183"/>
      <c r="M118" s="183"/>
      <c r="N118" s="183"/>
      <c r="O118" s="183"/>
      <c r="P118" s="183"/>
      <c r="Q118" s="183"/>
      <c r="R118" s="183"/>
      <c r="S118" s="183"/>
      <c r="T118" s="183"/>
      <c r="U118" s="183"/>
      <c r="V118" s="183"/>
      <c r="W118" s="183"/>
      <c r="X118" s="183"/>
      <c r="Y118" s="186"/>
      <c r="Z118" s="182"/>
      <c r="AA118" s="183"/>
      <c r="AB118" s="183"/>
      <c r="AC118" s="183"/>
      <c r="AD118" s="183"/>
      <c r="AE118" s="183"/>
      <c r="AF118" s="183"/>
      <c r="AG118" s="183"/>
      <c r="AH118" s="183"/>
      <c r="AI118" s="183"/>
      <c r="AJ118" s="183"/>
      <c r="AK118" s="183"/>
      <c r="AL118" s="183"/>
      <c r="AM118" s="183"/>
      <c r="AN118" s="183"/>
      <c r="AO118" s="186"/>
      <c r="AP118" s="182"/>
      <c r="AQ118" s="183"/>
      <c r="AR118" s="183"/>
      <c r="AS118" s="183"/>
      <c r="AT118" s="183"/>
      <c r="AU118" s="183"/>
      <c r="AV118" s="183"/>
      <c r="AW118" s="183"/>
      <c r="AX118" s="183"/>
      <c r="AY118" s="183"/>
      <c r="AZ118" s="183"/>
      <c r="BA118" s="183"/>
      <c r="BB118" s="183"/>
      <c r="BC118" s="183"/>
      <c r="BD118" s="183"/>
      <c r="BE118" s="186"/>
      <c r="BF118" s="182"/>
      <c r="BG118" s="183"/>
      <c r="BH118" s="183"/>
      <c r="BI118" s="183"/>
      <c r="BJ118" s="183"/>
      <c r="BK118" s="183"/>
      <c r="BL118" s="183"/>
      <c r="BM118" s="183"/>
      <c r="BN118" s="183"/>
      <c r="BO118" s="183"/>
      <c r="BP118" s="183"/>
      <c r="BQ118" s="183"/>
      <c r="BR118" s="183"/>
      <c r="BS118" s="183"/>
      <c r="BT118" s="183"/>
      <c r="BU118" s="186"/>
    </row>
    <row r="119" ht="12" spans="2:73">
      <c r="B119" s="172" t="str">
        <f>IF('1、包装标识检验'!B119="","",'1、包装标识检验'!B119)</f>
        <v/>
      </c>
      <c r="C119" s="173" t="str">
        <f>IF('1、包装标识检验'!C119="","",'1、包装标识检验'!C119)</f>
        <v/>
      </c>
      <c r="D119" s="173" t="str">
        <f>IF('1、包装标识检验'!D119="","",'1、包装标识检验'!D119)</f>
        <v/>
      </c>
      <c r="E119" s="173" t="str">
        <f>IF('1、包装标识检验'!E119="","",'1、包装标识检验'!E119)</f>
        <v/>
      </c>
      <c r="F119" s="174" t="str">
        <f>IF('1、包装标识检验'!F119="","",'1、包装标识检验'!F119)</f>
        <v/>
      </c>
      <c r="G119" s="173" t="str">
        <f>IF('1、包装标识检验'!G119="","",'1、包装标识检验'!G119)</f>
        <v/>
      </c>
      <c r="H119" s="173" t="str">
        <f>IF('1、包装标识检验'!H119="","",'1、包装标识检验'!H119)</f>
        <v/>
      </c>
      <c r="I119" s="181" t="str">
        <f>IF('1、包装标识检验'!I119="","",'1、包装标识检验'!I119)</f>
        <v/>
      </c>
      <c r="J119" s="182"/>
      <c r="K119" s="183"/>
      <c r="L119" s="183"/>
      <c r="M119" s="183"/>
      <c r="N119" s="183"/>
      <c r="O119" s="183"/>
      <c r="P119" s="183"/>
      <c r="Q119" s="183"/>
      <c r="R119" s="183"/>
      <c r="S119" s="183"/>
      <c r="T119" s="183"/>
      <c r="U119" s="183"/>
      <c r="V119" s="183"/>
      <c r="W119" s="183"/>
      <c r="X119" s="183"/>
      <c r="Y119" s="186"/>
      <c r="Z119" s="182"/>
      <c r="AA119" s="183"/>
      <c r="AB119" s="183"/>
      <c r="AC119" s="183"/>
      <c r="AD119" s="183"/>
      <c r="AE119" s="183"/>
      <c r="AF119" s="183"/>
      <c r="AG119" s="183"/>
      <c r="AH119" s="183"/>
      <c r="AI119" s="183"/>
      <c r="AJ119" s="183"/>
      <c r="AK119" s="183"/>
      <c r="AL119" s="183"/>
      <c r="AM119" s="183"/>
      <c r="AN119" s="183"/>
      <c r="AO119" s="186"/>
      <c r="AP119" s="182"/>
      <c r="AQ119" s="183"/>
      <c r="AR119" s="183"/>
      <c r="AS119" s="183"/>
      <c r="AT119" s="183"/>
      <c r="AU119" s="183"/>
      <c r="AV119" s="183"/>
      <c r="AW119" s="183"/>
      <c r="AX119" s="183"/>
      <c r="AY119" s="183"/>
      <c r="AZ119" s="183"/>
      <c r="BA119" s="183"/>
      <c r="BB119" s="183"/>
      <c r="BC119" s="183"/>
      <c r="BD119" s="183"/>
      <c r="BE119" s="186"/>
      <c r="BF119" s="182"/>
      <c r="BG119" s="183"/>
      <c r="BH119" s="183"/>
      <c r="BI119" s="183"/>
      <c r="BJ119" s="183"/>
      <c r="BK119" s="183"/>
      <c r="BL119" s="183"/>
      <c r="BM119" s="183"/>
      <c r="BN119" s="183"/>
      <c r="BO119" s="183"/>
      <c r="BP119" s="183"/>
      <c r="BQ119" s="183"/>
      <c r="BR119" s="183"/>
      <c r="BS119" s="183"/>
      <c r="BT119" s="183"/>
      <c r="BU119" s="186"/>
    </row>
    <row r="120" ht="12" spans="2:73">
      <c r="B120" s="172" t="str">
        <f>IF('1、包装标识检验'!B120="","",'1、包装标识检验'!B120)</f>
        <v/>
      </c>
      <c r="C120" s="173" t="str">
        <f>IF('1、包装标识检验'!C120="","",'1、包装标识检验'!C120)</f>
        <v/>
      </c>
      <c r="D120" s="173" t="str">
        <f>IF('1、包装标识检验'!D120="","",'1、包装标识检验'!D120)</f>
        <v/>
      </c>
      <c r="E120" s="173" t="str">
        <f>IF('1、包装标识检验'!E120="","",'1、包装标识检验'!E120)</f>
        <v/>
      </c>
      <c r="F120" s="174" t="str">
        <f>IF('1、包装标识检验'!F120="","",'1、包装标识检验'!F120)</f>
        <v/>
      </c>
      <c r="G120" s="173" t="str">
        <f>IF('1、包装标识检验'!G120="","",'1、包装标识检验'!G120)</f>
        <v/>
      </c>
      <c r="H120" s="173" t="str">
        <f>IF('1、包装标识检验'!H120="","",'1、包装标识检验'!H120)</f>
        <v/>
      </c>
      <c r="I120" s="181" t="str">
        <f>IF('1、包装标识检验'!I120="","",'1、包装标识检验'!I120)</f>
        <v/>
      </c>
      <c r="J120" s="182"/>
      <c r="K120" s="183"/>
      <c r="L120" s="183"/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  <c r="Y120" s="186"/>
      <c r="Z120" s="182"/>
      <c r="AA120" s="183"/>
      <c r="AB120" s="183"/>
      <c r="AC120" s="183"/>
      <c r="AD120" s="183"/>
      <c r="AE120" s="183"/>
      <c r="AF120" s="183"/>
      <c r="AG120" s="183"/>
      <c r="AH120" s="183"/>
      <c r="AI120" s="183"/>
      <c r="AJ120" s="183"/>
      <c r="AK120" s="183"/>
      <c r="AL120" s="183"/>
      <c r="AM120" s="183"/>
      <c r="AN120" s="183"/>
      <c r="AO120" s="186"/>
      <c r="AP120" s="182"/>
      <c r="AQ120" s="183"/>
      <c r="AR120" s="183"/>
      <c r="AS120" s="183"/>
      <c r="AT120" s="183"/>
      <c r="AU120" s="183"/>
      <c r="AV120" s="183"/>
      <c r="AW120" s="183"/>
      <c r="AX120" s="183"/>
      <c r="AY120" s="183"/>
      <c r="AZ120" s="183"/>
      <c r="BA120" s="183"/>
      <c r="BB120" s="183"/>
      <c r="BC120" s="183"/>
      <c r="BD120" s="183"/>
      <c r="BE120" s="186"/>
      <c r="BF120" s="182"/>
      <c r="BG120" s="183"/>
      <c r="BH120" s="183"/>
      <c r="BI120" s="183"/>
      <c r="BJ120" s="183"/>
      <c r="BK120" s="183"/>
      <c r="BL120" s="183"/>
      <c r="BM120" s="183"/>
      <c r="BN120" s="183"/>
      <c r="BO120" s="183"/>
      <c r="BP120" s="183"/>
      <c r="BQ120" s="183"/>
      <c r="BR120" s="183"/>
      <c r="BS120" s="183"/>
      <c r="BT120" s="183"/>
      <c r="BU120" s="186"/>
    </row>
    <row r="121" ht="12" spans="2:73">
      <c r="B121" s="172" t="str">
        <f>IF('1、包装标识检验'!B121="","",'1、包装标识检验'!B121)</f>
        <v/>
      </c>
      <c r="C121" s="173" t="str">
        <f>IF('1、包装标识检验'!C121="","",'1、包装标识检验'!C121)</f>
        <v/>
      </c>
      <c r="D121" s="173" t="str">
        <f>IF('1、包装标识检验'!D121="","",'1、包装标识检验'!D121)</f>
        <v/>
      </c>
      <c r="E121" s="173" t="str">
        <f>IF('1、包装标识检验'!E121="","",'1、包装标识检验'!E121)</f>
        <v/>
      </c>
      <c r="F121" s="174" t="str">
        <f>IF('1、包装标识检验'!F121="","",'1、包装标识检验'!F121)</f>
        <v/>
      </c>
      <c r="G121" s="173" t="str">
        <f>IF('1、包装标识检验'!G121="","",'1、包装标识检验'!G121)</f>
        <v/>
      </c>
      <c r="H121" s="173" t="str">
        <f>IF('1、包装标识检验'!H121="","",'1、包装标识检验'!H121)</f>
        <v/>
      </c>
      <c r="I121" s="181" t="str">
        <f>IF('1、包装标识检验'!I121="","",'1、包装标识检验'!I121)</f>
        <v/>
      </c>
      <c r="J121" s="182"/>
      <c r="K121" s="183"/>
      <c r="L121" s="183"/>
      <c r="M121" s="183"/>
      <c r="N121" s="183"/>
      <c r="O121" s="183"/>
      <c r="P121" s="183"/>
      <c r="Q121" s="183"/>
      <c r="R121" s="183"/>
      <c r="S121" s="183"/>
      <c r="T121" s="183"/>
      <c r="U121" s="183"/>
      <c r="V121" s="183"/>
      <c r="W121" s="183"/>
      <c r="X121" s="183"/>
      <c r="Y121" s="186"/>
      <c r="Z121" s="182"/>
      <c r="AA121" s="183"/>
      <c r="AB121" s="183"/>
      <c r="AC121" s="183"/>
      <c r="AD121" s="183"/>
      <c r="AE121" s="183"/>
      <c r="AF121" s="183"/>
      <c r="AG121" s="183"/>
      <c r="AH121" s="183"/>
      <c r="AI121" s="183"/>
      <c r="AJ121" s="183"/>
      <c r="AK121" s="183"/>
      <c r="AL121" s="183"/>
      <c r="AM121" s="183"/>
      <c r="AN121" s="183"/>
      <c r="AO121" s="186"/>
      <c r="AP121" s="182"/>
      <c r="AQ121" s="183"/>
      <c r="AR121" s="183"/>
      <c r="AS121" s="183"/>
      <c r="AT121" s="183"/>
      <c r="AU121" s="183"/>
      <c r="AV121" s="183"/>
      <c r="AW121" s="183"/>
      <c r="AX121" s="183"/>
      <c r="AY121" s="183"/>
      <c r="AZ121" s="183"/>
      <c r="BA121" s="183"/>
      <c r="BB121" s="183"/>
      <c r="BC121" s="183"/>
      <c r="BD121" s="183"/>
      <c r="BE121" s="186"/>
      <c r="BF121" s="182"/>
      <c r="BG121" s="183"/>
      <c r="BH121" s="183"/>
      <c r="BI121" s="183"/>
      <c r="BJ121" s="183"/>
      <c r="BK121" s="183"/>
      <c r="BL121" s="183"/>
      <c r="BM121" s="183"/>
      <c r="BN121" s="183"/>
      <c r="BO121" s="183"/>
      <c r="BP121" s="183"/>
      <c r="BQ121" s="183"/>
      <c r="BR121" s="183"/>
      <c r="BS121" s="183"/>
      <c r="BT121" s="183"/>
      <c r="BU121" s="186"/>
    </row>
    <row r="122" ht="12" spans="2:73">
      <c r="B122" s="172" t="str">
        <f>IF('1、包装标识检验'!B122="","",'1、包装标识检验'!B122)</f>
        <v/>
      </c>
      <c r="C122" s="173" t="str">
        <f>IF('1、包装标识检验'!C122="","",'1、包装标识检验'!C122)</f>
        <v/>
      </c>
      <c r="D122" s="173" t="str">
        <f>IF('1、包装标识检验'!D122="","",'1、包装标识检验'!D122)</f>
        <v/>
      </c>
      <c r="E122" s="173" t="str">
        <f>IF('1、包装标识检验'!E122="","",'1、包装标识检验'!E122)</f>
        <v/>
      </c>
      <c r="F122" s="174" t="str">
        <f>IF('1、包装标识检验'!F122="","",'1、包装标识检验'!F122)</f>
        <v/>
      </c>
      <c r="G122" s="173" t="str">
        <f>IF('1、包装标识检验'!G122="","",'1、包装标识检验'!G122)</f>
        <v/>
      </c>
      <c r="H122" s="173" t="str">
        <f>IF('1、包装标识检验'!H122="","",'1、包装标识检验'!H122)</f>
        <v/>
      </c>
      <c r="I122" s="181" t="str">
        <f>IF('1、包装标识检验'!I122="","",'1、包装标识检验'!I122)</f>
        <v/>
      </c>
      <c r="J122" s="182"/>
      <c r="K122" s="183"/>
      <c r="L122" s="183"/>
      <c r="M122" s="183"/>
      <c r="N122" s="183"/>
      <c r="O122" s="183"/>
      <c r="P122" s="183"/>
      <c r="Q122" s="183"/>
      <c r="R122" s="183"/>
      <c r="S122" s="183"/>
      <c r="T122" s="183"/>
      <c r="U122" s="183"/>
      <c r="V122" s="183"/>
      <c r="W122" s="183"/>
      <c r="X122" s="183"/>
      <c r="Y122" s="186"/>
      <c r="Z122" s="182"/>
      <c r="AA122" s="183"/>
      <c r="AB122" s="183"/>
      <c r="AC122" s="183"/>
      <c r="AD122" s="183"/>
      <c r="AE122" s="183"/>
      <c r="AF122" s="183"/>
      <c r="AG122" s="183"/>
      <c r="AH122" s="183"/>
      <c r="AI122" s="183"/>
      <c r="AJ122" s="183"/>
      <c r="AK122" s="183"/>
      <c r="AL122" s="183"/>
      <c r="AM122" s="183"/>
      <c r="AN122" s="183"/>
      <c r="AO122" s="186"/>
      <c r="AP122" s="182"/>
      <c r="AQ122" s="183"/>
      <c r="AR122" s="183"/>
      <c r="AS122" s="183"/>
      <c r="AT122" s="183"/>
      <c r="AU122" s="183"/>
      <c r="AV122" s="183"/>
      <c r="AW122" s="183"/>
      <c r="AX122" s="183"/>
      <c r="AY122" s="183"/>
      <c r="AZ122" s="183"/>
      <c r="BA122" s="183"/>
      <c r="BB122" s="183"/>
      <c r="BC122" s="183"/>
      <c r="BD122" s="183"/>
      <c r="BE122" s="186"/>
      <c r="BF122" s="182"/>
      <c r="BG122" s="183"/>
      <c r="BH122" s="183"/>
      <c r="BI122" s="183"/>
      <c r="BJ122" s="183"/>
      <c r="BK122" s="183"/>
      <c r="BL122" s="183"/>
      <c r="BM122" s="183"/>
      <c r="BN122" s="183"/>
      <c r="BO122" s="183"/>
      <c r="BP122" s="183"/>
      <c r="BQ122" s="183"/>
      <c r="BR122" s="183"/>
      <c r="BS122" s="183"/>
      <c r="BT122" s="183"/>
      <c r="BU122" s="186"/>
    </row>
    <row r="123" ht="12" spans="2:73">
      <c r="B123" s="172" t="str">
        <f>IF('1、包装标识检验'!B123="","",'1、包装标识检验'!B123)</f>
        <v/>
      </c>
      <c r="C123" s="173" t="str">
        <f>IF('1、包装标识检验'!C123="","",'1、包装标识检验'!C123)</f>
        <v/>
      </c>
      <c r="D123" s="173" t="str">
        <f>IF('1、包装标识检验'!D123="","",'1、包装标识检验'!D123)</f>
        <v/>
      </c>
      <c r="E123" s="173" t="str">
        <f>IF('1、包装标识检验'!E123="","",'1、包装标识检验'!E123)</f>
        <v/>
      </c>
      <c r="F123" s="174" t="str">
        <f>IF('1、包装标识检验'!F123="","",'1、包装标识检验'!F123)</f>
        <v/>
      </c>
      <c r="G123" s="173" t="str">
        <f>IF('1、包装标识检验'!G123="","",'1、包装标识检验'!G123)</f>
        <v/>
      </c>
      <c r="H123" s="173" t="str">
        <f>IF('1、包装标识检验'!H123="","",'1、包装标识检验'!H123)</f>
        <v/>
      </c>
      <c r="I123" s="181" t="str">
        <f>IF('1、包装标识检验'!I123="","",'1、包装标识检验'!I123)</f>
        <v/>
      </c>
      <c r="J123" s="182"/>
      <c r="K123" s="183"/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  <c r="Y123" s="186"/>
      <c r="Z123" s="182"/>
      <c r="AA123" s="183"/>
      <c r="AB123" s="183"/>
      <c r="AC123" s="183"/>
      <c r="AD123" s="183"/>
      <c r="AE123" s="183"/>
      <c r="AF123" s="183"/>
      <c r="AG123" s="183"/>
      <c r="AH123" s="183"/>
      <c r="AI123" s="183"/>
      <c r="AJ123" s="183"/>
      <c r="AK123" s="183"/>
      <c r="AL123" s="183"/>
      <c r="AM123" s="183"/>
      <c r="AN123" s="183"/>
      <c r="AO123" s="186"/>
      <c r="AP123" s="182"/>
      <c r="AQ123" s="183"/>
      <c r="AR123" s="183"/>
      <c r="AS123" s="183"/>
      <c r="AT123" s="183"/>
      <c r="AU123" s="183"/>
      <c r="AV123" s="183"/>
      <c r="AW123" s="183"/>
      <c r="AX123" s="183"/>
      <c r="AY123" s="183"/>
      <c r="AZ123" s="183"/>
      <c r="BA123" s="183"/>
      <c r="BB123" s="183"/>
      <c r="BC123" s="183"/>
      <c r="BD123" s="183"/>
      <c r="BE123" s="186"/>
      <c r="BF123" s="182"/>
      <c r="BG123" s="183"/>
      <c r="BH123" s="183"/>
      <c r="BI123" s="183"/>
      <c r="BJ123" s="183"/>
      <c r="BK123" s="183"/>
      <c r="BL123" s="183"/>
      <c r="BM123" s="183"/>
      <c r="BN123" s="183"/>
      <c r="BO123" s="183"/>
      <c r="BP123" s="183"/>
      <c r="BQ123" s="183"/>
      <c r="BR123" s="183"/>
      <c r="BS123" s="183"/>
      <c r="BT123" s="183"/>
      <c r="BU123" s="186"/>
    </row>
    <row r="124" ht="12" spans="2:73">
      <c r="B124" s="172" t="str">
        <f>IF('1、包装标识检验'!B124="","",'1、包装标识检验'!B124)</f>
        <v/>
      </c>
      <c r="C124" s="173" t="str">
        <f>IF('1、包装标识检验'!C124="","",'1、包装标识检验'!C124)</f>
        <v/>
      </c>
      <c r="D124" s="173" t="str">
        <f>IF('1、包装标识检验'!D124="","",'1、包装标识检验'!D124)</f>
        <v/>
      </c>
      <c r="E124" s="173" t="str">
        <f>IF('1、包装标识检验'!E124="","",'1、包装标识检验'!E124)</f>
        <v/>
      </c>
      <c r="F124" s="174" t="str">
        <f>IF('1、包装标识检验'!F124="","",'1、包装标识检验'!F124)</f>
        <v/>
      </c>
      <c r="G124" s="173" t="str">
        <f>IF('1、包装标识检验'!G124="","",'1、包装标识检验'!G124)</f>
        <v/>
      </c>
      <c r="H124" s="173" t="str">
        <f>IF('1、包装标识检验'!H124="","",'1、包装标识检验'!H124)</f>
        <v/>
      </c>
      <c r="I124" s="181" t="str">
        <f>IF('1、包装标识检验'!I124="","",'1、包装标识检验'!I124)</f>
        <v/>
      </c>
      <c r="J124" s="182"/>
      <c r="K124" s="183"/>
      <c r="L124" s="183"/>
      <c r="M124" s="183"/>
      <c r="N124" s="183"/>
      <c r="O124" s="183"/>
      <c r="P124" s="183"/>
      <c r="Q124" s="183"/>
      <c r="R124" s="183"/>
      <c r="S124" s="183"/>
      <c r="T124" s="183"/>
      <c r="U124" s="183"/>
      <c r="V124" s="183"/>
      <c r="W124" s="183"/>
      <c r="X124" s="183"/>
      <c r="Y124" s="186"/>
      <c r="Z124" s="182"/>
      <c r="AA124" s="183"/>
      <c r="AB124" s="183"/>
      <c r="AC124" s="183"/>
      <c r="AD124" s="183"/>
      <c r="AE124" s="183"/>
      <c r="AF124" s="183"/>
      <c r="AG124" s="183"/>
      <c r="AH124" s="183"/>
      <c r="AI124" s="183"/>
      <c r="AJ124" s="183"/>
      <c r="AK124" s="183"/>
      <c r="AL124" s="183"/>
      <c r="AM124" s="183"/>
      <c r="AN124" s="183"/>
      <c r="AO124" s="186"/>
      <c r="AP124" s="182"/>
      <c r="AQ124" s="183"/>
      <c r="AR124" s="183"/>
      <c r="AS124" s="183"/>
      <c r="AT124" s="183"/>
      <c r="AU124" s="183"/>
      <c r="AV124" s="183"/>
      <c r="AW124" s="183"/>
      <c r="AX124" s="183"/>
      <c r="AY124" s="183"/>
      <c r="AZ124" s="183"/>
      <c r="BA124" s="183"/>
      <c r="BB124" s="183"/>
      <c r="BC124" s="183"/>
      <c r="BD124" s="183"/>
      <c r="BE124" s="186"/>
      <c r="BF124" s="182"/>
      <c r="BG124" s="183"/>
      <c r="BH124" s="183"/>
      <c r="BI124" s="183"/>
      <c r="BJ124" s="183"/>
      <c r="BK124" s="183"/>
      <c r="BL124" s="183"/>
      <c r="BM124" s="183"/>
      <c r="BN124" s="183"/>
      <c r="BO124" s="183"/>
      <c r="BP124" s="183"/>
      <c r="BQ124" s="183"/>
      <c r="BR124" s="183"/>
      <c r="BS124" s="183"/>
      <c r="BT124" s="183"/>
      <c r="BU124" s="186"/>
    </row>
    <row r="125" ht="12" spans="2:73">
      <c r="B125" s="172" t="str">
        <f>IF('1、包装标识检验'!B125="","",'1、包装标识检验'!B125)</f>
        <v/>
      </c>
      <c r="C125" s="173" t="str">
        <f>IF('1、包装标识检验'!C125="","",'1、包装标识检验'!C125)</f>
        <v/>
      </c>
      <c r="D125" s="173" t="str">
        <f>IF('1、包装标识检验'!D125="","",'1、包装标识检验'!D125)</f>
        <v/>
      </c>
      <c r="E125" s="173" t="str">
        <f>IF('1、包装标识检验'!E125="","",'1、包装标识检验'!E125)</f>
        <v/>
      </c>
      <c r="F125" s="174" t="str">
        <f>IF('1、包装标识检验'!F125="","",'1、包装标识检验'!F125)</f>
        <v/>
      </c>
      <c r="G125" s="173" t="str">
        <f>IF('1、包装标识检验'!G125="","",'1、包装标识检验'!G125)</f>
        <v/>
      </c>
      <c r="H125" s="173" t="str">
        <f>IF('1、包装标识检验'!H125="","",'1、包装标识检验'!H125)</f>
        <v/>
      </c>
      <c r="I125" s="181" t="str">
        <f>IF('1、包装标识检验'!I125="","",'1、包装标识检验'!I125)</f>
        <v/>
      </c>
      <c r="J125" s="182"/>
      <c r="K125" s="183"/>
      <c r="L125" s="183"/>
      <c r="M125" s="183"/>
      <c r="N125" s="183"/>
      <c r="O125" s="183"/>
      <c r="P125" s="183"/>
      <c r="Q125" s="183"/>
      <c r="R125" s="183"/>
      <c r="S125" s="183"/>
      <c r="T125" s="183"/>
      <c r="U125" s="183"/>
      <c r="V125" s="183"/>
      <c r="W125" s="183"/>
      <c r="X125" s="183"/>
      <c r="Y125" s="186"/>
      <c r="Z125" s="182"/>
      <c r="AA125" s="183"/>
      <c r="AB125" s="183"/>
      <c r="AC125" s="183"/>
      <c r="AD125" s="183"/>
      <c r="AE125" s="183"/>
      <c r="AF125" s="183"/>
      <c r="AG125" s="183"/>
      <c r="AH125" s="183"/>
      <c r="AI125" s="183"/>
      <c r="AJ125" s="183"/>
      <c r="AK125" s="183"/>
      <c r="AL125" s="183"/>
      <c r="AM125" s="183"/>
      <c r="AN125" s="183"/>
      <c r="AO125" s="186"/>
      <c r="AP125" s="182"/>
      <c r="AQ125" s="183"/>
      <c r="AR125" s="183"/>
      <c r="AS125" s="183"/>
      <c r="AT125" s="183"/>
      <c r="AU125" s="183"/>
      <c r="AV125" s="183"/>
      <c r="AW125" s="183"/>
      <c r="AX125" s="183"/>
      <c r="AY125" s="183"/>
      <c r="AZ125" s="183"/>
      <c r="BA125" s="183"/>
      <c r="BB125" s="183"/>
      <c r="BC125" s="183"/>
      <c r="BD125" s="183"/>
      <c r="BE125" s="186"/>
      <c r="BF125" s="182"/>
      <c r="BG125" s="183"/>
      <c r="BH125" s="183"/>
      <c r="BI125" s="183"/>
      <c r="BJ125" s="183"/>
      <c r="BK125" s="183"/>
      <c r="BL125" s="183"/>
      <c r="BM125" s="183"/>
      <c r="BN125" s="183"/>
      <c r="BO125" s="183"/>
      <c r="BP125" s="183"/>
      <c r="BQ125" s="183"/>
      <c r="BR125" s="183"/>
      <c r="BS125" s="183"/>
      <c r="BT125" s="183"/>
      <c r="BU125" s="186"/>
    </row>
    <row r="126" ht="12" spans="2:73">
      <c r="B126" s="172" t="str">
        <f>IF('1、包装标识检验'!B126="","",'1、包装标识检验'!B126)</f>
        <v/>
      </c>
      <c r="C126" s="173" t="str">
        <f>IF('1、包装标识检验'!C126="","",'1、包装标识检验'!C126)</f>
        <v/>
      </c>
      <c r="D126" s="173" t="str">
        <f>IF('1、包装标识检验'!D126="","",'1、包装标识检验'!D126)</f>
        <v/>
      </c>
      <c r="E126" s="173" t="str">
        <f>IF('1、包装标识检验'!E126="","",'1、包装标识检验'!E126)</f>
        <v/>
      </c>
      <c r="F126" s="174" t="str">
        <f>IF('1、包装标识检验'!F126="","",'1、包装标识检验'!F126)</f>
        <v/>
      </c>
      <c r="G126" s="173" t="str">
        <f>IF('1、包装标识检验'!G126="","",'1、包装标识检验'!G126)</f>
        <v/>
      </c>
      <c r="H126" s="173" t="str">
        <f>IF('1、包装标识检验'!H126="","",'1、包装标识检验'!H126)</f>
        <v/>
      </c>
      <c r="I126" s="181" t="str">
        <f>IF('1、包装标识检验'!I126="","",'1、包装标识检验'!I126)</f>
        <v/>
      </c>
      <c r="J126" s="182"/>
      <c r="K126" s="183"/>
      <c r="L126" s="183"/>
      <c r="M126" s="183"/>
      <c r="N126" s="183"/>
      <c r="O126" s="183"/>
      <c r="P126" s="183"/>
      <c r="Q126" s="183"/>
      <c r="R126" s="183"/>
      <c r="S126" s="183"/>
      <c r="T126" s="183"/>
      <c r="U126" s="183"/>
      <c r="V126" s="183"/>
      <c r="W126" s="183"/>
      <c r="X126" s="183"/>
      <c r="Y126" s="186"/>
      <c r="Z126" s="182"/>
      <c r="AA126" s="183"/>
      <c r="AB126" s="183"/>
      <c r="AC126" s="183"/>
      <c r="AD126" s="183"/>
      <c r="AE126" s="183"/>
      <c r="AF126" s="183"/>
      <c r="AG126" s="183"/>
      <c r="AH126" s="183"/>
      <c r="AI126" s="183"/>
      <c r="AJ126" s="183"/>
      <c r="AK126" s="183"/>
      <c r="AL126" s="183"/>
      <c r="AM126" s="183"/>
      <c r="AN126" s="183"/>
      <c r="AO126" s="186"/>
      <c r="AP126" s="182"/>
      <c r="AQ126" s="183"/>
      <c r="AR126" s="183"/>
      <c r="AS126" s="183"/>
      <c r="AT126" s="183"/>
      <c r="AU126" s="183"/>
      <c r="AV126" s="183"/>
      <c r="AW126" s="183"/>
      <c r="AX126" s="183"/>
      <c r="AY126" s="183"/>
      <c r="AZ126" s="183"/>
      <c r="BA126" s="183"/>
      <c r="BB126" s="183"/>
      <c r="BC126" s="183"/>
      <c r="BD126" s="183"/>
      <c r="BE126" s="186"/>
      <c r="BF126" s="182"/>
      <c r="BG126" s="183"/>
      <c r="BH126" s="183"/>
      <c r="BI126" s="183"/>
      <c r="BJ126" s="183"/>
      <c r="BK126" s="183"/>
      <c r="BL126" s="183"/>
      <c r="BM126" s="183"/>
      <c r="BN126" s="183"/>
      <c r="BO126" s="183"/>
      <c r="BP126" s="183"/>
      <c r="BQ126" s="183"/>
      <c r="BR126" s="183"/>
      <c r="BS126" s="183"/>
      <c r="BT126" s="183"/>
      <c r="BU126" s="186"/>
    </row>
    <row r="127" ht="12" spans="2:73">
      <c r="B127" s="172" t="str">
        <f>IF('1、包装标识检验'!B127="","",'1、包装标识检验'!B127)</f>
        <v/>
      </c>
      <c r="C127" s="173" t="str">
        <f>IF('1、包装标识检验'!C127="","",'1、包装标识检验'!C127)</f>
        <v/>
      </c>
      <c r="D127" s="173" t="str">
        <f>IF('1、包装标识检验'!D127="","",'1、包装标识检验'!D127)</f>
        <v/>
      </c>
      <c r="E127" s="173" t="str">
        <f>IF('1、包装标识检验'!E127="","",'1、包装标识检验'!E127)</f>
        <v/>
      </c>
      <c r="F127" s="174" t="str">
        <f>IF('1、包装标识检验'!F127="","",'1、包装标识检验'!F127)</f>
        <v/>
      </c>
      <c r="G127" s="173" t="str">
        <f>IF('1、包装标识检验'!G127="","",'1、包装标识检验'!G127)</f>
        <v/>
      </c>
      <c r="H127" s="173" t="str">
        <f>IF('1、包装标识检验'!H127="","",'1、包装标识检验'!H127)</f>
        <v/>
      </c>
      <c r="I127" s="181" t="str">
        <f>IF('1、包装标识检验'!I127="","",'1、包装标识检验'!I127)</f>
        <v/>
      </c>
      <c r="J127" s="182"/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  <c r="V127" s="183"/>
      <c r="W127" s="183"/>
      <c r="X127" s="183"/>
      <c r="Y127" s="186"/>
      <c r="Z127" s="182"/>
      <c r="AA127" s="183"/>
      <c r="AB127" s="183"/>
      <c r="AC127" s="183"/>
      <c r="AD127" s="183"/>
      <c r="AE127" s="183"/>
      <c r="AF127" s="183"/>
      <c r="AG127" s="183"/>
      <c r="AH127" s="183"/>
      <c r="AI127" s="183"/>
      <c r="AJ127" s="183"/>
      <c r="AK127" s="183"/>
      <c r="AL127" s="183"/>
      <c r="AM127" s="183"/>
      <c r="AN127" s="183"/>
      <c r="AO127" s="186"/>
      <c r="AP127" s="182"/>
      <c r="AQ127" s="183"/>
      <c r="AR127" s="183"/>
      <c r="AS127" s="183"/>
      <c r="AT127" s="183"/>
      <c r="AU127" s="183"/>
      <c r="AV127" s="183"/>
      <c r="AW127" s="183"/>
      <c r="AX127" s="183"/>
      <c r="AY127" s="183"/>
      <c r="AZ127" s="183"/>
      <c r="BA127" s="183"/>
      <c r="BB127" s="183"/>
      <c r="BC127" s="183"/>
      <c r="BD127" s="183"/>
      <c r="BE127" s="186"/>
      <c r="BF127" s="182"/>
      <c r="BG127" s="183"/>
      <c r="BH127" s="183"/>
      <c r="BI127" s="183"/>
      <c r="BJ127" s="183"/>
      <c r="BK127" s="183"/>
      <c r="BL127" s="183"/>
      <c r="BM127" s="183"/>
      <c r="BN127" s="183"/>
      <c r="BO127" s="183"/>
      <c r="BP127" s="183"/>
      <c r="BQ127" s="183"/>
      <c r="BR127" s="183"/>
      <c r="BS127" s="183"/>
      <c r="BT127" s="183"/>
      <c r="BU127" s="186"/>
    </row>
    <row r="128" ht="12" spans="2:73">
      <c r="B128" s="172" t="str">
        <f>IF('1、包装标识检验'!B128="","",'1、包装标识检验'!B128)</f>
        <v/>
      </c>
      <c r="C128" s="173" t="str">
        <f>IF('1、包装标识检验'!C128="","",'1、包装标识检验'!C128)</f>
        <v/>
      </c>
      <c r="D128" s="173" t="str">
        <f>IF('1、包装标识检验'!D128="","",'1、包装标识检验'!D128)</f>
        <v/>
      </c>
      <c r="E128" s="173" t="str">
        <f>IF('1、包装标识检验'!E128="","",'1、包装标识检验'!E128)</f>
        <v/>
      </c>
      <c r="F128" s="174" t="str">
        <f>IF('1、包装标识检验'!F128="","",'1、包装标识检验'!F128)</f>
        <v/>
      </c>
      <c r="G128" s="173" t="str">
        <f>IF('1、包装标识检验'!G128="","",'1、包装标识检验'!G128)</f>
        <v/>
      </c>
      <c r="H128" s="173" t="str">
        <f>IF('1、包装标识检验'!H128="","",'1、包装标识检验'!H128)</f>
        <v/>
      </c>
      <c r="I128" s="181" t="str">
        <f>IF('1、包装标识检验'!I128="","",'1、包装标识检验'!I128)</f>
        <v/>
      </c>
      <c r="J128" s="182"/>
      <c r="K128" s="183"/>
      <c r="L128" s="183"/>
      <c r="M128" s="183"/>
      <c r="N128" s="183"/>
      <c r="O128" s="183"/>
      <c r="P128" s="183"/>
      <c r="Q128" s="183"/>
      <c r="R128" s="183"/>
      <c r="S128" s="183"/>
      <c r="T128" s="183"/>
      <c r="U128" s="183"/>
      <c r="V128" s="183"/>
      <c r="W128" s="183"/>
      <c r="X128" s="183"/>
      <c r="Y128" s="186"/>
      <c r="Z128" s="182"/>
      <c r="AA128" s="183"/>
      <c r="AB128" s="183"/>
      <c r="AC128" s="183"/>
      <c r="AD128" s="183"/>
      <c r="AE128" s="183"/>
      <c r="AF128" s="183"/>
      <c r="AG128" s="183"/>
      <c r="AH128" s="183"/>
      <c r="AI128" s="183"/>
      <c r="AJ128" s="183"/>
      <c r="AK128" s="183"/>
      <c r="AL128" s="183"/>
      <c r="AM128" s="183"/>
      <c r="AN128" s="183"/>
      <c r="AO128" s="186"/>
      <c r="AP128" s="182"/>
      <c r="AQ128" s="183"/>
      <c r="AR128" s="183"/>
      <c r="AS128" s="183"/>
      <c r="AT128" s="183"/>
      <c r="AU128" s="183"/>
      <c r="AV128" s="183"/>
      <c r="AW128" s="183"/>
      <c r="AX128" s="183"/>
      <c r="AY128" s="183"/>
      <c r="AZ128" s="183"/>
      <c r="BA128" s="183"/>
      <c r="BB128" s="183"/>
      <c r="BC128" s="183"/>
      <c r="BD128" s="183"/>
      <c r="BE128" s="186"/>
      <c r="BF128" s="182"/>
      <c r="BG128" s="183"/>
      <c r="BH128" s="183"/>
      <c r="BI128" s="183"/>
      <c r="BJ128" s="183"/>
      <c r="BK128" s="183"/>
      <c r="BL128" s="183"/>
      <c r="BM128" s="183"/>
      <c r="BN128" s="183"/>
      <c r="BO128" s="183"/>
      <c r="BP128" s="183"/>
      <c r="BQ128" s="183"/>
      <c r="BR128" s="183"/>
      <c r="BS128" s="183"/>
      <c r="BT128" s="183"/>
      <c r="BU128" s="186"/>
    </row>
    <row r="129" ht="12" spans="2:73">
      <c r="B129" s="172" t="str">
        <f>IF('1、包装标识检验'!B129="","",'1、包装标识检验'!B129)</f>
        <v/>
      </c>
      <c r="C129" s="173" t="str">
        <f>IF('1、包装标识检验'!C129="","",'1、包装标识检验'!C129)</f>
        <v/>
      </c>
      <c r="D129" s="173" t="str">
        <f>IF('1、包装标识检验'!D129="","",'1、包装标识检验'!D129)</f>
        <v/>
      </c>
      <c r="E129" s="173" t="str">
        <f>IF('1、包装标识检验'!E129="","",'1、包装标识检验'!E129)</f>
        <v/>
      </c>
      <c r="F129" s="174" t="str">
        <f>IF('1、包装标识检验'!F129="","",'1、包装标识检验'!F129)</f>
        <v/>
      </c>
      <c r="G129" s="173" t="str">
        <f>IF('1、包装标识检验'!G129="","",'1、包装标识检验'!G129)</f>
        <v/>
      </c>
      <c r="H129" s="173" t="str">
        <f>IF('1、包装标识检验'!H129="","",'1、包装标识检验'!H129)</f>
        <v/>
      </c>
      <c r="I129" s="181" t="str">
        <f>IF('1、包装标识检验'!I129="","",'1、包装标识检验'!I129)</f>
        <v/>
      </c>
      <c r="J129" s="182"/>
      <c r="K129" s="183"/>
      <c r="L129" s="183"/>
      <c r="M129" s="183"/>
      <c r="N129" s="183"/>
      <c r="O129" s="183"/>
      <c r="P129" s="183"/>
      <c r="Q129" s="183"/>
      <c r="R129" s="183"/>
      <c r="S129" s="183"/>
      <c r="T129" s="183"/>
      <c r="U129" s="183"/>
      <c r="V129" s="183"/>
      <c r="W129" s="183"/>
      <c r="X129" s="183"/>
      <c r="Y129" s="186"/>
      <c r="Z129" s="182"/>
      <c r="AA129" s="183"/>
      <c r="AB129" s="183"/>
      <c r="AC129" s="183"/>
      <c r="AD129" s="183"/>
      <c r="AE129" s="183"/>
      <c r="AF129" s="183"/>
      <c r="AG129" s="183"/>
      <c r="AH129" s="183"/>
      <c r="AI129" s="183"/>
      <c r="AJ129" s="183"/>
      <c r="AK129" s="183"/>
      <c r="AL129" s="183"/>
      <c r="AM129" s="183"/>
      <c r="AN129" s="183"/>
      <c r="AO129" s="186"/>
      <c r="AP129" s="182"/>
      <c r="AQ129" s="183"/>
      <c r="AR129" s="183"/>
      <c r="AS129" s="183"/>
      <c r="AT129" s="183"/>
      <c r="AU129" s="183"/>
      <c r="AV129" s="183"/>
      <c r="AW129" s="183"/>
      <c r="AX129" s="183"/>
      <c r="AY129" s="183"/>
      <c r="AZ129" s="183"/>
      <c r="BA129" s="183"/>
      <c r="BB129" s="183"/>
      <c r="BC129" s="183"/>
      <c r="BD129" s="183"/>
      <c r="BE129" s="186"/>
      <c r="BF129" s="182"/>
      <c r="BG129" s="183"/>
      <c r="BH129" s="183"/>
      <c r="BI129" s="183"/>
      <c r="BJ129" s="183"/>
      <c r="BK129" s="183"/>
      <c r="BL129" s="183"/>
      <c r="BM129" s="183"/>
      <c r="BN129" s="183"/>
      <c r="BO129" s="183"/>
      <c r="BP129" s="183"/>
      <c r="BQ129" s="183"/>
      <c r="BR129" s="183"/>
      <c r="BS129" s="183"/>
      <c r="BT129" s="183"/>
      <c r="BU129" s="186"/>
    </row>
    <row r="130" ht="12" spans="2:73">
      <c r="B130" s="172" t="str">
        <f>IF('1、包装标识检验'!B130="","",'1、包装标识检验'!B130)</f>
        <v/>
      </c>
      <c r="C130" s="173" t="str">
        <f>IF('1、包装标识检验'!C130="","",'1、包装标识检验'!C130)</f>
        <v/>
      </c>
      <c r="D130" s="173" t="str">
        <f>IF('1、包装标识检验'!D130="","",'1、包装标识检验'!D130)</f>
        <v/>
      </c>
      <c r="E130" s="173" t="str">
        <f>IF('1、包装标识检验'!E130="","",'1、包装标识检验'!E130)</f>
        <v/>
      </c>
      <c r="F130" s="174" t="str">
        <f>IF('1、包装标识检验'!F130="","",'1、包装标识检验'!F130)</f>
        <v/>
      </c>
      <c r="G130" s="173" t="str">
        <f>IF('1、包装标识检验'!G130="","",'1、包装标识检验'!G130)</f>
        <v/>
      </c>
      <c r="H130" s="173" t="str">
        <f>IF('1、包装标识检验'!H130="","",'1、包装标识检验'!H130)</f>
        <v/>
      </c>
      <c r="I130" s="181" t="str">
        <f>IF('1、包装标识检验'!I130="","",'1、包装标识检验'!I130)</f>
        <v/>
      </c>
      <c r="J130" s="182"/>
      <c r="K130" s="183"/>
      <c r="L130" s="183"/>
      <c r="M130" s="183"/>
      <c r="N130" s="183"/>
      <c r="O130" s="183"/>
      <c r="P130" s="183"/>
      <c r="Q130" s="183"/>
      <c r="R130" s="183"/>
      <c r="S130" s="183"/>
      <c r="T130" s="183"/>
      <c r="U130" s="183"/>
      <c r="V130" s="183"/>
      <c r="W130" s="183"/>
      <c r="X130" s="183"/>
      <c r="Y130" s="186"/>
      <c r="Z130" s="182"/>
      <c r="AA130" s="183"/>
      <c r="AB130" s="183"/>
      <c r="AC130" s="183"/>
      <c r="AD130" s="183"/>
      <c r="AE130" s="183"/>
      <c r="AF130" s="183"/>
      <c r="AG130" s="183"/>
      <c r="AH130" s="183"/>
      <c r="AI130" s="183"/>
      <c r="AJ130" s="183"/>
      <c r="AK130" s="183"/>
      <c r="AL130" s="183"/>
      <c r="AM130" s="183"/>
      <c r="AN130" s="183"/>
      <c r="AO130" s="186"/>
      <c r="AP130" s="182"/>
      <c r="AQ130" s="183"/>
      <c r="AR130" s="183"/>
      <c r="AS130" s="183"/>
      <c r="AT130" s="183"/>
      <c r="AU130" s="183"/>
      <c r="AV130" s="183"/>
      <c r="AW130" s="183"/>
      <c r="AX130" s="183"/>
      <c r="AY130" s="183"/>
      <c r="AZ130" s="183"/>
      <c r="BA130" s="183"/>
      <c r="BB130" s="183"/>
      <c r="BC130" s="183"/>
      <c r="BD130" s="183"/>
      <c r="BE130" s="186"/>
      <c r="BF130" s="182"/>
      <c r="BG130" s="183"/>
      <c r="BH130" s="183"/>
      <c r="BI130" s="183"/>
      <c r="BJ130" s="183"/>
      <c r="BK130" s="183"/>
      <c r="BL130" s="183"/>
      <c r="BM130" s="183"/>
      <c r="BN130" s="183"/>
      <c r="BO130" s="183"/>
      <c r="BP130" s="183"/>
      <c r="BQ130" s="183"/>
      <c r="BR130" s="183"/>
      <c r="BS130" s="183"/>
      <c r="BT130" s="183"/>
      <c r="BU130" s="186"/>
    </row>
    <row r="131" ht="12" spans="2:73">
      <c r="B131" s="172" t="str">
        <f>IF('1、包装标识检验'!B131="","",'1、包装标识检验'!B131)</f>
        <v/>
      </c>
      <c r="C131" s="173" t="str">
        <f>IF('1、包装标识检验'!C131="","",'1、包装标识检验'!C131)</f>
        <v/>
      </c>
      <c r="D131" s="173" t="str">
        <f>IF('1、包装标识检验'!D131="","",'1、包装标识检验'!D131)</f>
        <v/>
      </c>
      <c r="E131" s="173" t="str">
        <f>IF('1、包装标识检验'!E131="","",'1、包装标识检验'!E131)</f>
        <v/>
      </c>
      <c r="F131" s="174" t="str">
        <f>IF('1、包装标识检验'!F131="","",'1、包装标识检验'!F131)</f>
        <v/>
      </c>
      <c r="G131" s="173" t="str">
        <f>IF('1、包装标识检验'!G131="","",'1、包装标识检验'!G131)</f>
        <v/>
      </c>
      <c r="H131" s="173" t="str">
        <f>IF('1、包装标识检验'!H131="","",'1、包装标识检验'!H131)</f>
        <v/>
      </c>
      <c r="I131" s="181" t="str">
        <f>IF('1、包装标识检验'!I131="","",'1、包装标识检验'!I131)</f>
        <v/>
      </c>
      <c r="J131" s="182"/>
      <c r="K131" s="183"/>
      <c r="L131" s="183"/>
      <c r="M131" s="183"/>
      <c r="N131" s="183"/>
      <c r="O131" s="183"/>
      <c r="P131" s="183"/>
      <c r="Q131" s="183"/>
      <c r="R131" s="183"/>
      <c r="S131" s="183"/>
      <c r="T131" s="183"/>
      <c r="U131" s="183"/>
      <c r="V131" s="183"/>
      <c r="W131" s="183"/>
      <c r="X131" s="183"/>
      <c r="Y131" s="186"/>
      <c r="Z131" s="182"/>
      <c r="AA131" s="183"/>
      <c r="AB131" s="183"/>
      <c r="AC131" s="183"/>
      <c r="AD131" s="183"/>
      <c r="AE131" s="183"/>
      <c r="AF131" s="183"/>
      <c r="AG131" s="183"/>
      <c r="AH131" s="183"/>
      <c r="AI131" s="183"/>
      <c r="AJ131" s="183"/>
      <c r="AK131" s="183"/>
      <c r="AL131" s="183"/>
      <c r="AM131" s="183"/>
      <c r="AN131" s="183"/>
      <c r="AO131" s="186"/>
      <c r="AP131" s="182"/>
      <c r="AQ131" s="183"/>
      <c r="AR131" s="183"/>
      <c r="AS131" s="183"/>
      <c r="AT131" s="183"/>
      <c r="AU131" s="183"/>
      <c r="AV131" s="183"/>
      <c r="AW131" s="183"/>
      <c r="AX131" s="183"/>
      <c r="AY131" s="183"/>
      <c r="AZ131" s="183"/>
      <c r="BA131" s="183"/>
      <c r="BB131" s="183"/>
      <c r="BC131" s="183"/>
      <c r="BD131" s="183"/>
      <c r="BE131" s="186"/>
      <c r="BF131" s="182"/>
      <c r="BG131" s="183"/>
      <c r="BH131" s="183"/>
      <c r="BI131" s="183"/>
      <c r="BJ131" s="183"/>
      <c r="BK131" s="183"/>
      <c r="BL131" s="183"/>
      <c r="BM131" s="183"/>
      <c r="BN131" s="183"/>
      <c r="BO131" s="183"/>
      <c r="BP131" s="183"/>
      <c r="BQ131" s="183"/>
      <c r="BR131" s="183"/>
      <c r="BS131" s="183"/>
      <c r="BT131" s="183"/>
      <c r="BU131" s="186"/>
    </row>
    <row r="132" ht="12" spans="2:73">
      <c r="B132" s="172" t="str">
        <f>IF('1、包装标识检验'!B132="","",'1、包装标识检验'!B132)</f>
        <v/>
      </c>
      <c r="C132" s="173" t="str">
        <f>IF('1、包装标识检验'!C132="","",'1、包装标识检验'!C132)</f>
        <v/>
      </c>
      <c r="D132" s="173" t="str">
        <f>IF('1、包装标识检验'!D132="","",'1、包装标识检验'!D132)</f>
        <v/>
      </c>
      <c r="E132" s="173" t="str">
        <f>IF('1、包装标识检验'!E132="","",'1、包装标识检验'!E132)</f>
        <v/>
      </c>
      <c r="F132" s="174" t="str">
        <f>IF('1、包装标识检验'!F132="","",'1、包装标识检验'!F132)</f>
        <v/>
      </c>
      <c r="G132" s="173" t="str">
        <f>IF('1、包装标识检验'!G132="","",'1、包装标识检验'!G132)</f>
        <v/>
      </c>
      <c r="H132" s="173" t="str">
        <f>IF('1、包装标识检验'!H132="","",'1、包装标识检验'!H132)</f>
        <v/>
      </c>
      <c r="I132" s="181" t="str">
        <f>IF('1、包装标识检验'!I132="","",'1、包装标识检验'!I132)</f>
        <v/>
      </c>
      <c r="J132" s="182"/>
      <c r="K132" s="183"/>
      <c r="L132" s="183"/>
      <c r="M132" s="183"/>
      <c r="N132" s="183"/>
      <c r="O132" s="183"/>
      <c r="P132" s="183"/>
      <c r="Q132" s="183"/>
      <c r="R132" s="183"/>
      <c r="S132" s="183"/>
      <c r="T132" s="183"/>
      <c r="U132" s="183"/>
      <c r="V132" s="183"/>
      <c r="W132" s="183"/>
      <c r="X132" s="183"/>
      <c r="Y132" s="186"/>
      <c r="Z132" s="182"/>
      <c r="AA132" s="183"/>
      <c r="AB132" s="183"/>
      <c r="AC132" s="183"/>
      <c r="AD132" s="183"/>
      <c r="AE132" s="183"/>
      <c r="AF132" s="183"/>
      <c r="AG132" s="183"/>
      <c r="AH132" s="183"/>
      <c r="AI132" s="183"/>
      <c r="AJ132" s="183"/>
      <c r="AK132" s="183"/>
      <c r="AL132" s="183"/>
      <c r="AM132" s="183"/>
      <c r="AN132" s="183"/>
      <c r="AO132" s="186"/>
      <c r="AP132" s="182"/>
      <c r="AQ132" s="183"/>
      <c r="AR132" s="183"/>
      <c r="AS132" s="183"/>
      <c r="AT132" s="183"/>
      <c r="AU132" s="183"/>
      <c r="AV132" s="183"/>
      <c r="AW132" s="183"/>
      <c r="AX132" s="183"/>
      <c r="AY132" s="183"/>
      <c r="AZ132" s="183"/>
      <c r="BA132" s="183"/>
      <c r="BB132" s="183"/>
      <c r="BC132" s="183"/>
      <c r="BD132" s="183"/>
      <c r="BE132" s="186"/>
      <c r="BF132" s="182"/>
      <c r="BG132" s="183"/>
      <c r="BH132" s="183"/>
      <c r="BI132" s="183"/>
      <c r="BJ132" s="183"/>
      <c r="BK132" s="183"/>
      <c r="BL132" s="183"/>
      <c r="BM132" s="183"/>
      <c r="BN132" s="183"/>
      <c r="BO132" s="183"/>
      <c r="BP132" s="183"/>
      <c r="BQ132" s="183"/>
      <c r="BR132" s="183"/>
      <c r="BS132" s="183"/>
      <c r="BT132" s="183"/>
      <c r="BU132" s="186"/>
    </row>
    <row r="133" ht="12" spans="2:73">
      <c r="B133" s="172" t="str">
        <f>IF('1、包装标识检验'!B133="","",'1、包装标识检验'!B133)</f>
        <v/>
      </c>
      <c r="C133" s="173" t="str">
        <f>IF('1、包装标识检验'!C133="","",'1、包装标识检验'!C133)</f>
        <v/>
      </c>
      <c r="D133" s="173" t="str">
        <f>IF('1、包装标识检验'!D133="","",'1、包装标识检验'!D133)</f>
        <v/>
      </c>
      <c r="E133" s="173" t="str">
        <f>IF('1、包装标识检验'!E133="","",'1、包装标识检验'!E133)</f>
        <v/>
      </c>
      <c r="F133" s="174" t="str">
        <f>IF('1、包装标识检验'!F133="","",'1、包装标识检验'!F133)</f>
        <v/>
      </c>
      <c r="G133" s="173" t="str">
        <f>IF('1、包装标识检验'!G133="","",'1、包装标识检验'!G133)</f>
        <v/>
      </c>
      <c r="H133" s="173" t="str">
        <f>IF('1、包装标识检验'!H133="","",'1、包装标识检验'!H133)</f>
        <v/>
      </c>
      <c r="I133" s="181" t="str">
        <f>IF('1、包装标识检验'!I133="","",'1、包装标识检验'!I133)</f>
        <v/>
      </c>
      <c r="J133" s="182"/>
      <c r="K133" s="183"/>
      <c r="L133" s="183"/>
      <c r="M133" s="183"/>
      <c r="N133" s="183"/>
      <c r="O133" s="183"/>
      <c r="P133" s="183"/>
      <c r="Q133" s="183"/>
      <c r="R133" s="183"/>
      <c r="S133" s="183"/>
      <c r="T133" s="183"/>
      <c r="U133" s="183"/>
      <c r="V133" s="183"/>
      <c r="W133" s="183"/>
      <c r="X133" s="183"/>
      <c r="Y133" s="186"/>
      <c r="Z133" s="182"/>
      <c r="AA133" s="183"/>
      <c r="AB133" s="183"/>
      <c r="AC133" s="183"/>
      <c r="AD133" s="183"/>
      <c r="AE133" s="183"/>
      <c r="AF133" s="183"/>
      <c r="AG133" s="183"/>
      <c r="AH133" s="183"/>
      <c r="AI133" s="183"/>
      <c r="AJ133" s="183"/>
      <c r="AK133" s="183"/>
      <c r="AL133" s="183"/>
      <c r="AM133" s="183"/>
      <c r="AN133" s="183"/>
      <c r="AO133" s="186"/>
      <c r="AP133" s="182"/>
      <c r="AQ133" s="183"/>
      <c r="AR133" s="183"/>
      <c r="AS133" s="183"/>
      <c r="AT133" s="183"/>
      <c r="AU133" s="183"/>
      <c r="AV133" s="183"/>
      <c r="AW133" s="183"/>
      <c r="AX133" s="183"/>
      <c r="AY133" s="183"/>
      <c r="AZ133" s="183"/>
      <c r="BA133" s="183"/>
      <c r="BB133" s="183"/>
      <c r="BC133" s="183"/>
      <c r="BD133" s="183"/>
      <c r="BE133" s="186"/>
      <c r="BF133" s="182"/>
      <c r="BG133" s="183"/>
      <c r="BH133" s="183"/>
      <c r="BI133" s="183"/>
      <c r="BJ133" s="183"/>
      <c r="BK133" s="183"/>
      <c r="BL133" s="183"/>
      <c r="BM133" s="183"/>
      <c r="BN133" s="183"/>
      <c r="BO133" s="183"/>
      <c r="BP133" s="183"/>
      <c r="BQ133" s="183"/>
      <c r="BR133" s="183"/>
      <c r="BS133" s="183"/>
      <c r="BT133" s="183"/>
      <c r="BU133" s="186"/>
    </row>
    <row r="134" ht="12" spans="2:73">
      <c r="B134" s="172" t="str">
        <f>IF('1、包装标识检验'!B134="","",'1、包装标识检验'!B134)</f>
        <v/>
      </c>
      <c r="C134" s="173" t="str">
        <f>IF('1、包装标识检验'!C134="","",'1、包装标识检验'!C134)</f>
        <v/>
      </c>
      <c r="D134" s="173" t="str">
        <f>IF('1、包装标识检验'!D134="","",'1、包装标识检验'!D134)</f>
        <v/>
      </c>
      <c r="E134" s="173" t="str">
        <f>IF('1、包装标识检验'!E134="","",'1、包装标识检验'!E134)</f>
        <v/>
      </c>
      <c r="F134" s="174" t="str">
        <f>IF('1、包装标识检验'!F134="","",'1、包装标识检验'!F134)</f>
        <v/>
      </c>
      <c r="G134" s="173" t="str">
        <f>IF('1、包装标识检验'!G134="","",'1、包装标识检验'!G134)</f>
        <v/>
      </c>
      <c r="H134" s="173" t="str">
        <f>IF('1、包装标识检验'!H134="","",'1、包装标识检验'!H134)</f>
        <v/>
      </c>
      <c r="I134" s="181" t="str">
        <f>IF('1、包装标识检验'!I134="","",'1、包装标识检验'!I134)</f>
        <v/>
      </c>
      <c r="J134" s="182"/>
      <c r="K134" s="183"/>
      <c r="L134" s="183"/>
      <c r="M134" s="183"/>
      <c r="N134" s="183"/>
      <c r="O134" s="183"/>
      <c r="P134" s="183"/>
      <c r="Q134" s="183"/>
      <c r="R134" s="183"/>
      <c r="S134" s="183"/>
      <c r="T134" s="183"/>
      <c r="U134" s="183"/>
      <c r="V134" s="183"/>
      <c r="W134" s="183"/>
      <c r="X134" s="183"/>
      <c r="Y134" s="186"/>
      <c r="Z134" s="182"/>
      <c r="AA134" s="183"/>
      <c r="AB134" s="183"/>
      <c r="AC134" s="183"/>
      <c r="AD134" s="183"/>
      <c r="AE134" s="183"/>
      <c r="AF134" s="183"/>
      <c r="AG134" s="183"/>
      <c r="AH134" s="183"/>
      <c r="AI134" s="183"/>
      <c r="AJ134" s="183"/>
      <c r="AK134" s="183"/>
      <c r="AL134" s="183"/>
      <c r="AM134" s="183"/>
      <c r="AN134" s="183"/>
      <c r="AO134" s="186"/>
      <c r="AP134" s="182"/>
      <c r="AQ134" s="183"/>
      <c r="AR134" s="183"/>
      <c r="AS134" s="183"/>
      <c r="AT134" s="183"/>
      <c r="AU134" s="183"/>
      <c r="AV134" s="183"/>
      <c r="AW134" s="183"/>
      <c r="AX134" s="183"/>
      <c r="AY134" s="183"/>
      <c r="AZ134" s="183"/>
      <c r="BA134" s="183"/>
      <c r="BB134" s="183"/>
      <c r="BC134" s="183"/>
      <c r="BD134" s="183"/>
      <c r="BE134" s="186"/>
      <c r="BF134" s="182"/>
      <c r="BG134" s="183"/>
      <c r="BH134" s="183"/>
      <c r="BI134" s="183"/>
      <c r="BJ134" s="183"/>
      <c r="BK134" s="183"/>
      <c r="BL134" s="183"/>
      <c r="BM134" s="183"/>
      <c r="BN134" s="183"/>
      <c r="BO134" s="183"/>
      <c r="BP134" s="183"/>
      <c r="BQ134" s="183"/>
      <c r="BR134" s="183"/>
      <c r="BS134" s="183"/>
      <c r="BT134" s="183"/>
      <c r="BU134" s="186"/>
    </row>
    <row r="135" ht="12" spans="2:73">
      <c r="B135" s="172" t="str">
        <f>IF('1、包装标识检验'!B135="","",'1、包装标识检验'!B135)</f>
        <v/>
      </c>
      <c r="C135" s="173" t="str">
        <f>IF('1、包装标识检验'!C135="","",'1、包装标识检验'!C135)</f>
        <v/>
      </c>
      <c r="D135" s="173" t="str">
        <f>IF('1、包装标识检验'!D135="","",'1、包装标识检验'!D135)</f>
        <v/>
      </c>
      <c r="E135" s="173" t="str">
        <f>IF('1、包装标识检验'!E135="","",'1、包装标识检验'!E135)</f>
        <v/>
      </c>
      <c r="F135" s="174" t="str">
        <f>IF('1、包装标识检验'!F135="","",'1、包装标识检验'!F135)</f>
        <v/>
      </c>
      <c r="G135" s="173" t="str">
        <f>IF('1、包装标识检验'!G135="","",'1、包装标识检验'!G135)</f>
        <v/>
      </c>
      <c r="H135" s="173" t="str">
        <f>IF('1、包装标识检验'!H135="","",'1、包装标识检验'!H135)</f>
        <v/>
      </c>
      <c r="I135" s="181" t="str">
        <f>IF('1、包装标识检验'!I135="","",'1、包装标识检验'!I135)</f>
        <v/>
      </c>
      <c r="J135" s="182"/>
      <c r="K135" s="183"/>
      <c r="L135" s="183"/>
      <c r="M135" s="183"/>
      <c r="N135" s="183"/>
      <c r="O135" s="183"/>
      <c r="P135" s="183"/>
      <c r="Q135" s="183"/>
      <c r="R135" s="183"/>
      <c r="S135" s="183"/>
      <c r="T135" s="183"/>
      <c r="U135" s="183"/>
      <c r="V135" s="183"/>
      <c r="W135" s="183"/>
      <c r="X135" s="183"/>
      <c r="Y135" s="186"/>
      <c r="Z135" s="182"/>
      <c r="AA135" s="183"/>
      <c r="AB135" s="183"/>
      <c r="AC135" s="183"/>
      <c r="AD135" s="183"/>
      <c r="AE135" s="183"/>
      <c r="AF135" s="183"/>
      <c r="AG135" s="183"/>
      <c r="AH135" s="183"/>
      <c r="AI135" s="183"/>
      <c r="AJ135" s="183"/>
      <c r="AK135" s="183"/>
      <c r="AL135" s="183"/>
      <c r="AM135" s="183"/>
      <c r="AN135" s="183"/>
      <c r="AO135" s="186"/>
      <c r="AP135" s="182"/>
      <c r="AQ135" s="183"/>
      <c r="AR135" s="183"/>
      <c r="AS135" s="183"/>
      <c r="AT135" s="183"/>
      <c r="AU135" s="183"/>
      <c r="AV135" s="183"/>
      <c r="AW135" s="183"/>
      <c r="AX135" s="183"/>
      <c r="AY135" s="183"/>
      <c r="AZ135" s="183"/>
      <c r="BA135" s="183"/>
      <c r="BB135" s="183"/>
      <c r="BC135" s="183"/>
      <c r="BD135" s="183"/>
      <c r="BE135" s="186"/>
      <c r="BF135" s="182"/>
      <c r="BG135" s="183"/>
      <c r="BH135" s="183"/>
      <c r="BI135" s="183"/>
      <c r="BJ135" s="183"/>
      <c r="BK135" s="183"/>
      <c r="BL135" s="183"/>
      <c r="BM135" s="183"/>
      <c r="BN135" s="183"/>
      <c r="BO135" s="183"/>
      <c r="BP135" s="183"/>
      <c r="BQ135" s="183"/>
      <c r="BR135" s="183"/>
      <c r="BS135" s="183"/>
      <c r="BT135" s="183"/>
      <c r="BU135" s="186"/>
    </row>
    <row r="136" ht="12.75" spans="2:73">
      <c r="B136" s="187" t="str">
        <f>IF('1、包装标识检验'!B136="","",'1、包装标识检验'!B136)</f>
        <v/>
      </c>
      <c r="C136" s="188" t="str">
        <f>IF('1、包装标识检验'!C136="","",'1、包装标识检验'!C136)</f>
        <v/>
      </c>
      <c r="D136" s="188" t="str">
        <f>IF('1、包装标识检验'!D136="","",'1、包装标识检验'!D136)</f>
        <v/>
      </c>
      <c r="E136" s="188" t="str">
        <f>IF('1、包装标识检验'!E136="","",'1、包装标识检验'!E136)</f>
        <v/>
      </c>
      <c r="F136" s="189" t="str">
        <f>IF('1、包装标识检验'!F136="","",'1、包装标识检验'!F136)</f>
        <v/>
      </c>
      <c r="G136" s="188" t="str">
        <f>IF('1、包装标识检验'!G136="","",'1、包装标识检验'!G136)</f>
        <v/>
      </c>
      <c r="H136" s="188" t="str">
        <f>IF('1、包装标识检验'!H136="","",'1、包装标识检验'!H136)</f>
        <v/>
      </c>
      <c r="I136" s="190" t="str">
        <f>IF('1、包装标识检验'!I136="","",'1、包装标识检验'!I136)</f>
        <v/>
      </c>
      <c r="J136" s="191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3"/>
      <c r="Z136" s="191"/>
      <c r="AA136" s="192"/>
      <c r="AB136" s="192"/>
      <c r="AC136" s="192"/>
      <c r="AD136" s="192"/>
      <c r="AE136" s="192"/>
      <c r="AF136" s="192"/>
      <c r="AG136" s="192"/>
      <c r="AH136" s="192"/>
      <c r="AI136" s="192"/>
      <c r="AJ136" s="192"/>
      <c r="AK136" s="192"/>
      <c r="AL136" s="192"/>
      <c r="AM136" s="192"/>
      <c r="AN136" s="192"/>
      <c r="AO136" s="193"/>
      <c r="AP136" s="191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3"/>
      <c r="BF136" s="191"/>
      <c r="BG136" s="192"/>
      <c r="BH136" s="192"/>
      <c r="BI136" s="192"/>
      <c r="BJ136" s="192"/>
      <c r="BK136" s="192"/>
      <c r="BL136" s="192"/>
      <c r="BM136" s="192"/>
      <c r="BN136" s="192"/>
      <c r="BO136" s="192"/>
      <c r="BP136" s="192"/>
      <c r="BQ136" s="192"/>
      <c r="BR136" s="192"/>
      <c r="BS136" s="192"/>
      <c r="BT136" s="192"/>
      <c r="BU136" s="193"/>
    </row>
  </sheetData>
  <sheetProtection password="DDB6" sheet="1" formatColumns="0" autoFilter="0" objects="1" scenarios="1"/>
  <mergeCells count="37">
    <mergeCell ref="B3:I3"/>
    <mergeCell ref="J3:Y3"/>
    <mergeCell ref="Z3:AO3"/>
    <mergeCell ref="AP3:BE3"/>
    <mergeCell ref="BF3:BU3"/>
    <mergeCell ref="K4:M4"/>
    <mergeCell ref="N4:P4"/>
    <mergeCell ref="Q4:S4"/>
    <mergeCell ref="T4:V4"/>
    <mergeCell ref="W4:Y4"/>
    <mergeCell ref="AA4:AC4"/>
    <mergeCell ref="AD4:AF4"/>
    <mergeCell ref="AG4:AI4"/>
    <mergeCell ref="AJ4:AL4"/>
    <mergeCell ref="AM4:AO4"/>
    <mergeCell ref="AQ4:AS4"/>
    <mergeCell ref="AT4:AV4"/>
    <mergeCell ref="AW4:AY4"/>
    <mergeCell ref="AZ4:BB4"/>
    <mergeCell ref="BC4:BE4"/>
    <mergeCell ref="BG4:BI4"/>
    <mergeCell ref="BJ4:BL4"/>
    <mergeCell ref="BM4:BO4"/>
    <mergeCell ref="BP4:BR4"/>
    <mergeCell ref="BS4:BU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Z4:Z5"/>
    <mergeCell ref="AP4:AP5"/>
    <mergeCell ref="BF4:BF5"/>
  </mergeCells>
  <dataValidations count="5">
    <dataValidation type="list" allowBlank="1" showInputMessage="1" showErrorMessage="1" sqref="K6:K56 K57:K136 N6:N136 Q6:Q136 T6:T136 W6:W136">
      <formula1>盒内烟支</formula1>
    </dataValidation>
    <dataValidation type="list" allowBlank="1" showInputMessage="1" showErrorMessage="1" sqref="BG6:BG136 BJ6:BJ136 BM6:BM136 BP6:BP136 BS6:BS136">
      <formula1>箱装</formula1>
    </dataValidation>
    <dataValidation type="list" allowBlank="1" showInputMessage="1" showErrorMessage="1" sqref="L6:L58 L59:L136 O6:O136 R6:R136 U6:U136 X6:X136 AB6:AB136 AE6:AE136 AH6:AH136 AK6:AK136 AN6:AN136 AR6:AR136 AU6:AU136 AX6:AX136 BA6:BA136 BD6:BD136 BH6:BH136 BK6:BK136 BN6:BN136 BQ6:BQ136 BT6:BT136">
      <formula1>INDIRECT(K6)</formula1>
    </dataValidation>
    <dataValidation type="list" allowBlank="1" showInputMessage="1" showErrorMessage="1" sqref="AA6:AA136 AD6:AD136 AG6:AG136 AJ6:AJ136 AM6:AM136">
      <formula1>盒装</formula1>
    </dataValidation>
    <dataValidation type="list" allowBlank="1" showInputMessage="1" showErrorMessage="1" sqref="AQ6:AQ136 AT6:AT136 AW6:AW136 AZ6:AZ136 BC6:BC136">
      <formula1>条装</formula1>
    </dataValidation>
  </dataValidations>
  <pageMargins left="0.75" right="0.75" top="1" bottom="1" header="0.5" footer="0.5"/>
  <pageSetup paperSize="1" orientation="portrait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name="Button 10" r:id="rId3">
              <controlPr print="0" defaultSize="0">
                <anchor moveWithCells="1" sizeWithCells="1">
                  <from>
                    <xdr:col>4</xdr:col>
                    <xdr:colOff>0</xdr:colOff>
                    <xdr:row>0</xdr:row>
                    <xdr:rowOff>38100</xdr:rowOff>
                  </from>
                  <to>
                    <xdr:col>4</xdr:col>
                    <xdr:colOff>323850</xdr:colOff>
                    <xdr:row>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Button 11" r:id="rId4">
              <controlPr print="0" defaultSize="0">
                <anchor moveWithCells="1" sizeWithCells="1">
                  <from>
                    <xdr:col>5</xdr:col>
                    <xdr:colOff>4445</xdr:colOff>
                    <xdr:row>0</xdr:row>
                    <xdr:rowOff>33020</xdr:rowOff>
                  </from>
                  <to>
                    <xdr:col>5</xdr:col>
                    <xdr:colOff>323850</xdr:colOff>
                    <xdr:row>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Button 12" r:id="rId5">
              <controlPr print="0" defaultSize="0">
                <anchor moveWithCells="1" sizeWithCells="1">
                  <from>
                    <xdr:col>3</xdr:col>
                    <xdr:colOff>337820</xdr:colOff>
                    <xdr:row>1</xdr:row>
                    <xdr:rowOff>104775</xdr:rowOff>
                  </from>
                  <to>
                    <xdr:col>4</xdr:col>
                    <xdr:colOff>328295</xdr:colOff>
                    <xdr:row>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Button 13" r:id="rId6">
              <controlPr print="0" defaultSize="0">
                <anchor moveWithCells="1" sizeWithCells="1">
                  <from>
                    <xdr:col>5</xdr:col>
                    <xdr:colOff>4445</xdr:colOff>
                    <xdr:row>1</xdr:row>
                    <xdr:rowOff>104775</xdr:rowOff>
                  </from>
                  <to>
                    <xdr:col>5</xdr:col>
                    <xdr:colOff>323850</xdr:colOff>
                    <xdr:row>1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29"/>
  </sheetPr>
  <dimension ref="B1:R136"/>
  <sheetViews>
    <sheetView topLeftCell="B1" workbookViewId="0">
      <pane xSplit="8" ySplit="5" topLeftCell="J6" activePane="bottomRight" state="frozen"/>
      <selection/>
      <selection pane="topRight"/>
      <selection pane="bottomLeft"/>
      <selection pane="bottomRight" activeCell="B7" sqref="B7"/>
    </sheetView>
  </sheetViews>
  <sheetFormatPr defaultColWidth="9" defaultRowHeight="15.6"/>
  <cols>
    <col min="1" max="1" width="2.125" style="69" customWidth="1"/>
    <col min="2" max="2" width="12.875" style="69" customWidth="1"/>
    <col min="3" max="3" width="18.375" style="69" customWidth="1"/>
    <col min="4" max="4" width="9.125" style="69" customWidth="1"/>
    <col min="5" max="5" width="25.25" style="69" customWidth="1"/>
    <col min="6" max="6" width="10.375" style="69" customWidth="1"/>
    <col min="7" max="8" width="4.75" style="69" customWidth="1"/>
    <col min="9" max="9" width="10.375" style="69" customWidth="1"/>
    <col min="10" max="10" width="14.375" style="69" customWidth="1"/>
    <col min="11" max="11" width="12.625" style="69" customWidth="1"/>
    <col min="12" max="17" width="7.25" style="69" customWidth="1"/>
    <col min="18" max="18" width="42.25" style="69" customWidth="1"/>
    <col min="19" max="16384" width="9" style="69"/>
  </cols>
  <sheetData>
    <row r="1" ht="18" customHeight="1" spans="2:17">
      <c r="B1" s="130" t="s">
        <v>52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</row>
    <row r="2" ht="18" customHeight="1" spans="2:17"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</row>
    <row r="3" s="160" customFormat="1" ht="25.5" customHeight="1" spans="2:18">
      <c r="B3" s="73" t="s">
        <v>5</v>
      </c>
      <c r="C3" s="74"/>
      <c r="D3" s="74"/>
      <c r="E3" s="74"/>
      <c r="F3" s="74"/>
      <c r="G3" s="74"/>
      <c r="H3" s="74"/>
      <c r="I3" s="80"/>
      <c r="J3" s="133" t="s">
        <v>53</v>
      </c>
      <c r="K3" s="134"/>
      <c r="L3" s="134"/>
      <c r="M3" s="134"/>
      <c r="N3" s="134"/>
      <c r="O3" s="134"/>
      <c r="P3" s="134"/>
      <c r="Q3" s="134"/>
      <c r="R3" s="147"/>
    </row>
    <row r="4" s="160" customFormat="1" ht="13.5" customHeight="1" spans="2:18">
      <c r="B4" s="75" t="s">
        <v>7</v>
      </c>
      <c r="C4" s="76" t="s">
        <v>8</v>
      </c>
      <c r="D4" s="76" t="s">
        <v>9</v>
      </c>
      <c r="E4" s="76" t="s">
        <v>10</v>
      </c>
      <c r="F4" s="76" t="s">
        <v>11</v>
      </c>
      <c r="G4" s="76" t="s">
        <v>12</v>
      </c>
      <c r="H4" s="76" t="s">
        <v>13</v>
      </c>
      <c r="I4" s="85" t="s">
        <v>14</v>
      </c>
      <c r="J4" s="75" t="s">
        <v>54</v>
      </c>
      <c r="K4" s="99" t="s">
        <v>55</v>
      </c>
      <c r="L4" s="76" t="s">
        <v>56</v>
      </c>
      <c r="M4" s="76"/>
      <c r="N4" s="76"/>
      <c r="O4" s="76"/>
      <c r="P4" s="76"/>
      <c r="Q4" s="76"/>
      <c r="R4" s="161" t="s">
        <v>57</v>
      </c>
    </row>
    <row r="5" s="160" customFormat="1" ht="13.5" customHeight="1" spans="2:18">
      <c r="B5" s="75"/>
      <c r="C5" s="76"/>
      <c r="D5" s="76"/>
      <c r="E5" s="76"/>
      <c r="F5" s="76"/>
      <c r="G5" s="76"/>
      <c r="H5" s="76"/>
      <c r="I5" s="85"/>
      <c r="J5" s="75"/>
      <c r="K5" s="102"/>
      <c r="L5" s="76" t="s">
        <v>58</v>
      </c>
      <c r="M5" s="76" t="s">
        <v>59</v>
      </c>
      <c r="N5" s="76" t="s">
        <v>60</v>
      </c>
      <c r="O5" s="76" t="s">
        <v>61</v>
      </c>
      <c r="P5" s="76" t="s">
        <v>62</v>
      </c>
      <c r="Q5" s="76" t="s">
        <v>63</v>
      </c>
      <c r="R5" s="162"/>
    </row>
    <row r="6" ht="12" customHeight="1" spans="2:18">
      <c r="B6" s="77"/>
      <c r="C6" s="78"/>
      <c r="D6" s="78"/>
      <c r="E6" s="78"/>
      <c r="F6" s="132"/>
      <c r="G6" s="78"/>
      <c r="H6" s="78"/>
      <c r="I6" s="88"/>
      <c r="J6" s="143"/>
      <c r="K6" s="100"/>
      <c r="L6" s="146"/>
      <c r="M6" s="146"/>
      <c r="N6" s="146"/>
      <c r="O6" s="146"/>
      <c r="P6" s="146"/>
      <c r="Q6" s="146"/>
      <c r="R6" s="163"/>
    </row>
    <row r="7" ht="12" customHeight="1" spans="2:18">
      <c r="B7" s="77"/>
      <c r="C7" s="78"/>
      <c r="D7" s="78"/>
      <c r="E7" s="78"/>
      <c r="F7" s="132"/>
      <c r="G7" s="78"/>
      <c r="H7" s="78"/>
      <c r="I7" s="88"/>
      <c r="J7" s="143"/>
      <c r="K7" s="100"/>
      <c r="L7" s="146"/>
      <c r="M7" s="146"/>
      <c r="N7" s="146"/>
      <c r="O7" s="146"/>
      <c r="P7" s="146"/>
      <c r="Q7" s="146"/>
      <c r="R7" s="163"/>
    </row>
    <row r="8" ht="12" customHeight="1" spans="2:18">
      <c r="B8" s="77"/>
      <c r="C8" s="78"/>
      <c r="D8" s="78"/>
      <c r="E8" s="78"/>
      <c r="F8" s="132"/>
      <c r="G8" s="78"/>
      <c r="H8" s="78"/>
      <c r="I8" s="88"/>
      <c r="J8" s="143"/>
      <c r="K8" s="100"/>
      <c r="L8" s="146"/>
      <c r="M8" s="146"/>
      <c r="N8" s="146"/>
      <c r="O8" s="146"/>
      <c r="P8" s="146"/>
      <c r="Q8" s="146"/>
      <c r="R8" s="163"/>
    </row>
    <row r="9" ht="12" customHeight="1" spans="2:18">
      <c r="B9" s="77"/>
      <c r="C9" s="78"/>
      <c r="D9" s="78"/>
      <c r="E9" s="78"/>
      <c r="F9" s="132"/>
      <c r="G9" s="78"/>
      <c r="H9" s="78"/>
      <c r="I9" s="88"/>
      <c r="J9" s="143"/>
      <c r="K9" s="100"/>
      <c r="L9" s="146"/>
      <c r="M9" s="146"/>
      <c r="N9" s="146"/>
      <c r="O9" s="146"/>
      <c r="P9" s="146"/>
      <c r="Q9" s="146"/>
      <c r="R9" s="163"/>
    </row>
    <row r="10" ht="12" customHeight="1" spans="2:18">
      <c r="B10" s="77"/>
      <c r="C10" s="78"/>
      <c r="D10" s="78"/>
      <c r="E10" s="78"/>
      <c r="F10" s="132"/>
      <c r="G10" s="78"/>
      <c r="H10" s="78"/>
      <c r="I10" s="88"/>
      <c r="J10" s="143"/>
      <c r="K10" s="100"/>
      <c r="L10" s="146"/>
      <c r="M10" s="146"/>
      <c r="N10" s="146"/>
      <c r="O10" s="146"/>
      <c r="P10" s="146"/>
      <c r="Q10" s="146"/>
      <c r="R10" s="163"/>
    </row>
    <row r="11" ht="12" customHeight="1" spans="2:18">
      <c r="B11" s="77"/>
      <c r="C11" s="78"/>
      <c r="D11" s="78"/>
      <c r="E11" s="78"/>
      <c r="F11" s="132"/>
      <c r="G11" s="78"/>
      <c r="H11" s="78"/>
      <c r="I11" s="88"/>
      <c r="J11" s="143"/>
      <c r="K11" s="100"/>
      <c r="L11" s="146"/>
      <c r="M11" s="146"/>
      <c r="N11" s="146"/>
      <c r="O11" s="146"/>
      <c r="P11" s="146"/>
      <c r="Q11" s="146"/>
      <c r="R11" s="163"/>
    </row>
    <row r="12" ht="12" customHeight="1" spans="2:18">
      <c r="B12" s="77"/>
      <c r="C12" s="78"/>
      <c r="D12" s="78"/>
      <c r="E12" s="78"/>
      <c r="F12" s="132"/>
      <c r="G12" s="78"/>
      <c r="H12" s="78"/>
      <c r="I12" s="88"/>
      <c r="J12" s="143"/>
      <c r="K12" s="100"/>
      <c r="L12" s="146"/>
      <c r="M12" s="146"/>
      <c r="N12" s="146"/>
      <c r="O12" s="146"/>
      <c r="P12" s="146"/>
      <c r="Q12" s="146"/>
      <c r="R12" s="163"/>
    </row>
    <row r="13" ht="12" customHeight="1" spans="2:18">
      <c r="B13" s="77"/>
      <c r="C13" s="78"/>
      <c r="D13" s="78"/>
      <c r="E13" s="78"/>
      <c r="F13" s="132"/>
      <c r="G13" s="78"/>
      <c r="H13" s="78"/>
      <c r="I13" s="88"/>
      <c r="J13" s="143"/>
      <c r="K13" s="100"/>
      <c r="L13" s="146"/>
      <c r="M13" s="146"/>
      <c r="N13" s="146"/>
      <c r="O13" s="146"/>
      <c r="P13" s="146"/>
      <c r="Q13" s="146"/>
      <c r="R13" s="163"/>
    </row>
    <row r="14" ht="12" customHeight="1" spans="2:18">
      <c r="B14" s="77"/>
      <c r="C14" s="78"/>
      <c r="D14" s="78"/>
      <c r="E14" s="78"/>
      <c r="F14" s="132"/>
      <c r="G14" s="78"/>
      <c r="H14" s="78"/>
      <c r="I14" s="88"/>
      <c r="J14" s="143"/>
      <c r="K14" s="100"/>
      <c r="L14" s="146"/>
      <c r="M14" s="146"/>
      <c r="N14" s="146"/>
      <c r="O14" s="146"/>
      <c r="P14" s="146"/>
      <c r="Q14" s="146"/>
      <c r="R14" s="163"/>
    </row>
    <row r="15" ht="12" customHeight="1" spans="2:18">
      <c r="B15" s="77"/>
      <c r="C15" s="78"/>
      <c r="D15" s="78"/>
      <c r="E15" s="78"/>
      <c r="F15" s="132"/>
      <c r="G15" s="78"/>
      <c r="H15" s="78"/>
      <c r="I15" s="88"/>
      <c r="J15" s="143"/>
      <c r="K15" s="100"/>
      <c r="L15" s="146"/>
      <c r="M15" s="146"/>
      <c r="N15" s="146"/>
      <c r="O15" s="146"/>
      <c r="P15" s="146"/>
      <c r="Q15" s="146"/>
      <c r="R15" s="163"/>
    </row>
    <row r="16" ht="12" customHeight="1" spans="2:18">
      <c r="B16" s="77"/>
      <c r="C16" s="78"/>
      <c r="D16" s="78"/>
      <c r="E16" s="78"/>
      <c r="F16" s="132"/>
      <c r="G16" s="78"/>
      <c r="H16" s="78"/>
      <c r="I16" s="88"/>
      <c r="J16" s="143"/>
      <c r="K16" s="100"/>
      <c r="L16" s="146"/>
      <c r="M16" s="146"/>
      <c r="N16" s="146"/>
      <c r="O16" s="146"/>
      <c r="P16" s="146"/>
      <c r="Q16" s="146"/>
      <c r="R16" s="163"/>
    </row>
    <row r="17" ht="12" customHeight="1" spans="2:18">
      <c r="B17" s="77"/>
      <c r="C17" s="78"/>
      <c r="D17" s="78"/>
      <c r="E17" s="78"/>
      <c r="F17" s="132"/>
      <c r="G17" s="78"/>
      <c r="H17" s="78"/>
      <c r="I17" s="88"/>
      <c r="J17" s="143"/>
      <c r="K17" s="100"/>
      <c r="L17" s="146"/>
      <c r="M17" s="146"/>
      <c r="N17" s="146"/>
      <c r="O17" s="146"/>
      <c r="P17" s="146"/>
      <c r="Q17" s="146"/>
      <c r="R17" s="163"/>
    </row>
    <row r="18" ht="12" customHeight="1" spans="2:18">
      <c r="B18" s="77"/>
      <c r="C18" s="78"/>
      <c r="D18" s="78"/>
      <c r="E18" s="78"/>
      <c r="F18" s="132"/>
      <c r="G18" s="78"/>
      <c r="H18" s="78"/>
      <c r="I18" s="88"/>
      <c r="J18" s="143"/>
      <c r="K18" s="100"/>
      <c r="L18" s="146"/>
      <c r="M18" s="146"/>
      <c r="N18" s="146"/>
      <c r="O18" s="146"/>
      <c r="P18" s="146"/>
      <c r="Q18" s="146"/>
      <c r="R18" s="163"/>
    </row>
    <row r="19" ht="12" customHeight="1" spans="2:18">
      <c r="B19" s="77"/>
      <c r="C19" s="78"/>
      <c r="D19" s="78"/>
      <c r="E19" s="78"/>
      <c r="F19" s="132"/>
      <c r="G19" s="78"/>
      <c r="H19" s="78"/>
      <c r="I19" s="88"/>
      <c r="J19" s="143"/>
      <c r="K19" s="100"/>
      <c r="L19" s="146"/>
      <c r="M19" s="146"/>
      <c r="N19" s="146"/>
      <c r="O19" s="146"/>
      <c r="P19" s="146"/>
      <c r="Q19" s="146"/>
      <c r="R19" s="163"/>
    </row>
    <row r="20" ht="12" customHeight="1" spans="2:18">
      <c r="B20" s="77"/>
      <c r="C20" s="78"/>
      <c r="D20" s="78"/>
      <c r="E20" s="78"/>
      <c r="F20" s="132"/>
      <c r="G20" s="78"/>
      <c r="H20" s="78"/>
      <c r="I20" s="88"/>
      <c r="J20" s="143"/>
      <c r="K20" s="100"/>
      <c r="L20" s="146"/>
      <c r="M20" s="146"/>
      <c r="N20" s="146"/>
      <c r="O20" s="146"/>
      <c r="P20" s="146"/>
      <c r="Q20" s="146"/>
      <c r="R20" s="163"/>
    </row>
    <row r="21" ht="12" customHeight="1" spans="2:18">
      <c r="B21" s="77"/>
      <c r="C21" s="78"/>
      <c r="D21" s="78"/>
      <c r="E21" s="78"/>
      <c r="F21" s="132"/>
      <c r="G21" s="78"/>
      <c r="H21" s="78"/>
      <c r="I21" s="88"/>
      <c r="J21" s="143"/>
      <c r="K21" s="100"/>
      <c r="L21" s="146"/>
      <c r="M21" s="146"/>
      <c r="N21" s="146"/>
      <c r="O21" s="146"/>
      <c r="P21" s="146"/>
      <c r="Q21" s="146"/>
      <c r="R21" s="163"/>
    </row>
    <row r="22" ht="12" customHeight="1" spans="2:18">
      <c r="B22" s="77"/>
      <c r="C22" s="78"/>
      <c r="D22" s="78"/>
      <c r="E22" s="78"/>
      <c r="F22" s="132"/>
      <c r="G22" s="78"/>
      <c r="H22" s="78"/>
      <c r="I22" s="88"/>
      <c r="J22" s="143"/>
      <c r="K22" s="100"/>
      <c r="L22" s="146"/>
      <c r="M22" s="146"/>
      <c r="N22" s="146"/>
      <c r="O22" s="146"/>
      <c r="P22" s="146"/>
      <c r="Q22" s="146"/>
      <c r="R22" s="163"/>
    </row>
    <row r="23" ht="12" customHeight="1" spans="2:18">
      <c r="B23" s="77"/>
      <c r="C23" s="78"/>
      <c r="D23" s="78"/>
      <c r="E23" s="78"/>
      <c r="F23" s="132"/>
      <c r="G23" s="78"/>
      <c r="H23" s="78"/>
      <c r="I23" s="88"/>
      <c r="J23" s="143"/>
      <c r="K23" s="100"/>
      <c r="L23" s="146"/>
      <c r="M23" s="146"/>
      <c r="N23" s="146"/>
      <c r="O23" s="146"/>
      <c r="P23" s="146"/>
      <c r="Q23" s="146"/>
      <c r="R23" s="163"/>
    </row>
    <row r="24" ht="12" customHeight="1" spans="2:18">
      <c r="B24" s="77"/>
      <c r="C24" s="78"/>
      <c r="D24" s="78"/>
      <c r="E24" s="78"/>
      <c r="F24" s="132"/>
      <c r="G24" s="78"/>
      <c r="H24" s="78"/>
      <c r="I24" s="88"/>
      <c r="J24" s="143"/>
      <c r="K24" s="100"/>
      <c r="L24" s="146"/>
      <c r="M24" s="146"/>
      <c r="N24" s="146"/>
      <c r="O24" s="146"/>
      <c r="P24" s="146"/>
      <c r="Q24" s="146"/>
      <c r="R24" s="163"/>
    </row>
    <row r="25" ht="12" customHeight="1" spans="2:18">
      <c r="B25" s="77"/>
      <c r="C25" s="78"/>
      <c r="D25" s="78"/>
      <c r="E25" s="78"/>
      <c r="F25" s="132"/>
      <c r="G25" s="78"/>
      <c r="H25" s="78"/>
      <c r="I25" s="88"/>
      <c r="J25" s="143"/>
      <c r="K25" s="100"/>
      <c r="L25" s="146"/>
      <c r="M25" s="146"/>
      <c r="N25" s="146"/>
      <c r="O25" s="146"/>
      <c r="P25" s="146"/>
      <c r="Q25" s="146"/>
      <c r="R25" s="163"/>
    </row>
    <row r="26" ht="12" customHeight="1" spans="2:18">
      <c r="B26" s="77"/>
      <c r="C26" s="78"/>
      <c r="D26" s="78"/>
      <c r="E26" s="78"/>
      <c r="F26" s="132"/>
      <c r="G26" s="78"/>
      <c r="H26" s="78"/>
      <c r="I26" s="88"/>
      <c r="J26" s="143"/>
      <c r="K26" s="100"/>
      <c r="L26" s="146"/>
      <c r="M26" s="146"/>
      <c r="N26" s="146"/>
      <c r="O26" s="146"/>
      <c r="P26" s="146"/>
      <c r="Q26" s="146"/>
      <c r="R26" s="163"/>
    </row>
    <row r="27" ht="12" customHeight="1" spans="2:18">
      <c r="B27" s="77"/>
      <c r="C27" s="78"/>
      <c r="D27" s="78"/>
      <c r="E27" s="78"/>
      <c r="F27" s="132"/>
      <c r="G27" s="78"/>
      <c r="H27" s="78"/>
      <c r="I27" s="88"/>
      <c r="J27" s="143"/>
      <c r="K27" s="100"/>
      <c r="L27" s="146"/>
      <c r="M27" s="146"/>
      <c r="N27" s="146"/>
      <c r="O27" s="146"/>
      <c r="P27" s="146"/>
      <c r="Q27" s="146"/>
      <c r="R27" s="163"/>
    </row>
    <row r="28" ht="12" customHeight="1" spans="2:18">
      <c r="B28" s="77"/>
      <c r="C28" s="78"/>
      <c r="D28" s="78"/>
      <c r="E28" s="78"/>
      <c r="F28" s="132"/>
      <c r="G28" s="78"/>
      <c r="H28" s="78"/>
      <c r="I28" s="88"/>
      <c r="J28" s="143"/>
      <c r="K28" s="100"/>
      <c r="L28" s="146"/>
      <c r="M28" s="146"/>
      <c r="N28" s="146"/>
      <c r="O28" s="146"/>
      <c r="P28" s="146"/>
      <c r="Q28" s="146"/>
      <c r="R28" s="163"/>
    </row>
    <row r="29" ht="12" customHeight="1" spans="2:18">
      <c r="B29" s="77"/>
      <c r="C29" s="78"/>
      <c r="D29" s="78"/>
      <c r="E29" s="78"/>
      <c r="F29" s="132"/>
      <c r="G29" s="78"/>
      <c r="H29" s="78"/>
      <c r="I29" s="88"/>
      <c r="J29" s="143"/>
      <c r="K29" s="100"/>
      <c r="L29" s="146"/>
      <c r="M29" s="146"/>
      <c r="N29" s="146"/>
      <c r="O29" s="146"/>
      <c r="P29" s="146"/>
      <c r="Q29" s="146"/>
      <c r="R29" s="163"/>
    </row>
    <row r="30" ht="12" customHeight="1" spans="2:18">
      <c r="B30" s="77"/>
      <c r="C30" s="78"/>
      <c r="D30" s="78"/>
      <c r="E30" s="78"/>
      <c r="F30" s="132"/>
      <c r="G30" s="78"/>
      <c r="H30" s="78"/>
      <c r="I30" s="88"/>
      <c r="J30" s="143"/>
      <c r="K30" s="100"/>
      <c r="L30" s="146"/>
      <c r="M30" s="146"/>
      <c r="N30" s="146"/>
      <c r="O30" s="146"/>
      <c r="P30" s="146"/>
      <c r="Q30" s="146"/>
      <c r="R30" s="163"/>
    </row>
    <row r="31" ht="12" customHeight="1" spans="2:18">
      <c r="B31" s="77"/>
      <c r="C31" s="78"/>
      <c r="D31" s="78"/>
      <c r="E31" s="78"/>
      <c r="F31" s="132"/>
      <c r="G31" s="78"/>
      <c r="H31" s="78"/>
      <c r="I31" s="88"/>
      <c r="J31" s="143"/>
      <c r="K31" s="100"/>
      <c r="L31" s="146"/>
      <c r="M31" s="146"/>
      <c r="N31" s="146"/>
      <c r="O31" s="146"/>
      <c r="P31" s="146"/>
      <c r="Q31" s="146"/>
      <c r="R31" s="163"/>
    </row>
    <row r="32" ht="12" customHeight="1" spans="2:18">
      <c r="B32" s="77"/>
      <c r="C32" s="78"/>
      <c r="D32" s="78"/>
      <c r="E32" s="78"/>
      <c r="F32" s="132"/>
      <c r="G32" s="78"/>
      <c r="H32" s="78"/>
      <c r="I32" s="88"/>
      <c r="J32" s="143"/>
      <c r="K32" s="100"/>
      <c r="L32" s="146"/>
      <c r="M32" s="146"/>
      <c r="N32" s="146"/>
      <c r="O32" s="146"/>
      <c r="P32" s="146"/>
      <c r="Q32" s="146"/>
      <c r="R32" s="163"/>
    </row>
    <row r="33" ht="12" customHeight="1" spans="2:18">
      <c r="B33" s="77"/>
      <c r="C33" s="78"/>
      <c r="D33" s="78"/>
      <c r="E33" s="78"/>
      <c r="F33" s="132"/>
      <c r="G33" s="78"/>
      <c r="H33" s="78"/>
      <c r="I33" s="88"/>
      <c r="J33" s="143"/>
      <c r="K33" s="100"/>
      <c r="L33" s="146"/>
      <c r="M33" s="146"/>
      <c r="N33" s="146"/>
      <c r="O33" s="146"/>
      <c r="P33" s="146"/>
      <c r="Q33" s="146"/>
      <c r="R33" s="163"/>
    </row>
    <row r="34" ht="12" customHeight="1" spans="2:18">
      <c r="B34" s="77"/>
      <c r="C34" s="78"/>
      <c r="D34" s="78"/>
      <c r="E34" s="78"/>
      <c r="F34" s="132"/>
      <c r="G34" s="78"/>
      <c r="H34" s="78"/>
      <c r="I34" s="88"/>
      <c r="J34" s="143"/>
      <c r="K34" s="100"/>
      <c r="L34" s="146"/>
      <c r="M34" s="146"/>
      <c r="N34" s="146"/>
      <c r="O34" s="146"/>
      <c r="P34" s="146"/>
      <c r="Q34" s="146"/>
      <c r="R34" s="163"/>
    </row>
    <row r="35" ht="12" customHeight="1" spans="2:18">
      <c r="B35" s="77"/>
      <c r="C35" s="78"/>
      <c r="D35" s="78"/>
      <c r="E35" s="78"/>
      <c r="F35" s="132"/>
      <c r="G35" s="78"/>
      <c r="H35" s="78"/>
      <c r="I35" s="88"/>
      <c r="J35" s="143"/>
      <c r="K35" s="100"/>
      <c r="L35" s="146"/>
      <c r="M35" s="146"/>
      <c r="N35" s="146"/>
      <c r="O35" s="146"/>
      <c r="P35" s="146"/>
      <c r="Q35" s="146"/>
      <c r="R35" s="163"/>
    </row>
    <row r="36" ht="12" customHeight="1" spans="2:18">
      <c r="B36" s="77"/>
      <c r="C36" s="78"/>
      <c r="D36" s="78"/>
      <c r="E36" s="78"/>
      <c r="F36" s="132"/>
      <c r="G36" s="78"/>
      <c r="H36" s="78"/>
      <c r="I36" s="88"/>
      <c r="J36" s="143"/>
      <c r="K36" s="100"/>
      <c r="L36" s="146"/>
      <c r="M36" s="146"/>
      <c r="N36" s="146"/>
      <c r="O36" s="146"/>
      <c r="P36" s="146"/>
      <c r="Q36" s="146"/>
      <c r="R36" s="163"/>
    </row>
    <row r="37" ht="12" customHeight="1" spans="2:18">
      <c r="B37" s="77"/>
      <c r="C37" s="78"/>
      <c r="D37" s="78"/>
      <c r="E37" s="78"/>
      <c r="F37" s="132"/>
      <c r="G37" s="78"/>
      <c r="H37" s="78"/>
      <c r="I37" s="88"/>
      <c r="J37" s="143"/>
      <c r="K37" s="100"/>
      <c r="L37" s="146"/>
      <c r="M37" s="146"/>
      <c r="N37" s="146"/>
      <c r="O37" s="146"/>
      <c r="P37" s="146"/>
      <c r="Q37" s="146"/>
      <c r="R37" s="163"/>
    </row>
    <row r="38" ht="12" customHeight="1" spans="2:18">
      <c r="B38" s="77"/>
      <c r="C38" s="78"/>
      <c r="D38" s="78"/>
      <c r="E38" s="78"/>
      <c r="F38" s="132"/>
      <c r="G38" s="78"/>
      <c r="H38" s="78"/>
      <c r="I38" s="88"/>
      <c r="J38" s="143"/>
      <c r="K38" s="100"/>
      <c r="L38" s="146"/>
      <c r="M38" s="146"/>
      <c r="N38" s="146"/>
      <c r="O38" s="146"/>
      <c r="P38" s="146"/>
      <c r="Q38" s="146"/>
      <c r="R38" s="163"/>
    </row>
    <row r="39" ht="12" customHeight="1" spans="2:18">
      <c r="B39" s="77"/>
      <c r="C39" s="78"/>
      <c r="D39" s="78"/>
      <c r="E39" s="78"/>
      <c r="F39" s="132"/>
      <c r="G39" s="78"/>
      <c r="H39" s="78"/>
      <c r="I39" s="88"/>
      <c r="J39" s="143"/>
      <c r="K39" s="100"/>
      <c r="L39" s="146"/>
      <c r="M39" s="146"/>
      <c r="N39" s="146"/>
      <c r="O39" s="146"/>
      <c r="P39" s="146"/>
      <c r="Q39" s="146"/>
      <c r="R39" s="163"/>
    </row>
    <row r="40" ht="12" customHeight="1" spans="2:18">
      <c r="B40" s="77"/>
      <c r="C40" s="78"/>
      <c r="D40" s="78"/>
      <c r="E40" s="78"/>
      <c r="F40" s="132"/>
      <c r="G40" s="78"/>
      <c r="H40" s="78"/>
      <c r="I40" s="88"/>
      <c r="J40" s="143"/>
      <c r="K40" s="100"/>
      <c r="L40" s="146"/>
      <c r="M40" s="146"/>
      <c r="N40" s="146"/>
      <c r="O40" s="146"/>
      <c r="P40" s="146"/>
      <c r="Q40" s="146"/>
      <c r="R40" s="163"/>
    </row>
    <row r="41" ht="12" customHeight="1" spans="2:18">
      <c r="B41" s="77"/>
      <c r="C41" s="78"/>
      <c r="D41" s="78"/>
      <c r="E41" s="78"/>
      <c r="F41" s="132"/>
      <c r="G41" s="78"/>
      <c r="H41" s="78"/>
      <c r="I41" s="88"/>
      <c r="J41" s="143"/>
      <c r="K41" s="100"/>
      <c r="L41" s="146"/>
      <c r="M41" s="146"/>
      <c r="N41" s="146"/>
      <c r="O41" s="146"/>
      <c r="P41" s="146"/>
      <c r="Q41" s="146"/>
      <c r="R41" s="163"/>
    </row>
    <row r="42" ht="12" customHeight="1" spans="2:18">
      <c r="B42" s="77"/>
      <c r="C42" s="78"/>
      <c r="D42" s="78"/>
      <c r="E42" s="78"/>
      <c r="F42" s="132"/>
      <c r="G42" s="78"/>
      <c r="H42" s="78"/>
      <c r="I42" s="88"/>
      <c r="J42" s="143"/>
      <c r="K42" s="100"/>
      <c r="L42" s="146"/>
      <c r="M42" s="146"/>
      <c r="N42" s="146"/>
      <c r="O42" s="146"/>
      <c r="P42" s="146"/>
      <c r="Q42" s="146"/>
      <c r="R42" s="163"/>
    </row>
    <row r="43" ht="12" customHeight="1" spans="2:18">
      <c r="B43" s="77"/>
      <c r="C43" s="78"/>
      <c r="D43" s="78"/>
      <c r="E43" s="78"/>
      <c r="F43" s="132"/>
      <c r="G43" s="78"/>
      <c r="H43" s="78"/>
      <c r="I43" s="88"/>
      <c r="J43" s="143"/>
      <c r="K43" s="100"/>
      <c r="L43" s="146"/>
      <c r="M43" s="146"/>
      <c r="N43" s="146"/>
      <c r="O43" s="146"/>
      <c r="P43" s="146"/>
      <c r="Q43" s="146"/>
      <c r="R43" s="163"/>
    </row>
    <row r="44" ht="12" customHeight="1" spans="2:18">
      <c r="B44" s="77"/>
      <c r="C44" s="78"/>
      <c r="D44" s="78"/>
      <c r="E44" s="78"/>
      <c r="F44" s="132"/>
      <c r="G44" s="78"/>
      <c r="H44" s="78"/>
      <c r="I44" s="88"/>
      <c r="J44" s="143"/>
      <c r="K44" s="100"/>
      <c r="L44" s="146"/>
      <c r="M44" s="146"/>
      <c r="N44" s="146"/>
      <c r="O44" s="146"/>
      <c r="P44" s="146"/>
      <c r="Q44" s="146"/>
      <c r="R44" s="163"/>
    </row>
    <row r="45" ht="12" customHeight="1" spans="2:18">
      <c r="B45" s="77"/>
      <c r="C45" s="78"/>
      <c r="D45" s="78"/>
      <c r="E45" s="78"/>
      <c r="F45" s="132"/>
      <c r="G45" s="78"/>
      <c r="H45" s="78"/>
      <c r="I45" s="88"/>
      <c r="J45" s="143"/>
      <c r="K45" s="100"/>
      <c r="L45" s="146"/>
      <c r="M45" s="146"/>
      <c r="N45" s="146"/>
      <c r="O45" s="146"/>
      <c r="P45" s="146"/>
      <c r="Q45" s="146"/>
      <c r="R45" s="163"/>
    </row>
    <row r="46" ht="12" customHeight="1" spans="2:18">
      <c r="B46" s="77"/>
      <c r="C46" s="78"/>
      <c r="D46" s="78"/>
      <c r="E46" s="78"/>
      <c r="F46" s="132"/>
      <c r="G46" s="78"/>
      <c r="H46" s="78"/>
      <c r="I46" s="88"/>
      <c r="J46" s="143"/>
      <c r="K46" s="100"/>
      <c r="L46" s="146"/>
      <c r="M46" s="146"/>
      <c r="N46" s="146"/>
      <c r="O46" s="146"/>
      <c r="P46" s="146"/>
      <c r="Q46" s="146"/>
      <c r="R46" s="163"/>
    </row>
    <row r="47" ht="12" customHeight="1" spans="2:18">
      <c r="B47" s="77"/>
      <c r="C47" s="78"/>
      <c r="D47" s="78"/>
      <c r="E47" s="78"/>
      <c r="F47" s="132"/>
      <c r="G47" s="78"/>
      <c r="H47" s="78"/>
      <c r="I47" s="88"/>
      <c r="J47" s="143"/>
      <c r="K47" s="100"/>
      <c r="L47" s="146"/>
      <c r="M47" s="146"/>
      <c r="N47" s="146"/>
      <c r="O47" s="146"/>
      <c r="P47" s="146"/>
      <c r="Q47" s="146"/>
      <c r="R47" s="163"/>
    </row>
    <row r="48" ht="12" customHeight="1" spans="2:18">
      <c r="B48" s="77"/>
      <c r="C48" s="78"/>
      <c r="D48" s="78"/>
      <c r="E48" s="78"/>
      <c r="F48" s="132"/>
      <c r="G48" s="78"/>
      <c r="H48" s="78"/>
      <c r="I48" s="88"/>
      <c r="J48" s="143"/>
      <c r="K48" s="100"/>
      <c r="L48" s="146"/>
      <c r="M48" s="146"/>
      <c r="N48" s="146"/>
      <c r="O48" s="146"/>
      <c r="P48" s="146"/>
      <c r="Q48" s="146"/>
      <c r="R48" s="163"/>
    </row>
    <row r="49" ht="12" customHeight="1" spans="2:18">
      <c r="B49" s="77"/>
      <c r="C49" s="78"/>
      <c r="D49" s="78"/>
      <c r="E49" s="78"/>
      <c r="F49" s="132"/>
      <c r="G49" s="78"/>
      <c r="H49" s="78"/>
      <c r="I49" s="88"/>
      <c r="J49" s="143"/>
      <c r="K49" s="100"/>
      <c r="L49" s="146"/>
      <c r="M49" s="146"/>
      <c r="N49" s="146"/>
      <c r="O49" s="146"/>
      <c r="P49" s="146"/>
      <c r="Q49" s="146"/>
      <c r="R49" s="163"/>
    </row>
    <row r="50" ht="12" customHeight="1" spans="2:18">
      <c r="B50" s="77"/>
      <c r="C50" s="78"/>
      <c r="D50" s="78"/>
      <c r="E50" s="78"/>
      <c r="F50" s="132"/>
      <c r="G50" s="78"/>
      <c r="H50" s="78"/>
      <c r="I50" s="88"/>
      <c r="J50" s="143"/>
      <c r="K50" s="100"/>
      <c r="L50" s="146"/>
      <c r="M50" s="146"/>
      <c r="N50" s="146"/>
      <c r="O50" s="146"/>
      <c r="P50" s="146"/>
      <c r="Q50" s="146"/>
      <c r="R50" s="163"/>
    </row>
    <row r="51" ht="12" customHeight="1" spans="2:18">
      <c r="B51" s="77"/>
      <c r="C51" s="78"/>
      <c r="D51" s="78"/>
      <c r="E51" s="78"/>
      <c r="F51" s="132"/>
      <c r="G51" s="78"/>
      <c r="H51" s="78"/>
      <c r="I51" s="88"/>
      <c r="J51" s="143"/>
      <c r="K51" s="100"/>
      <c r="L51" s="146"/>
      <c r="M51" s="146"/>
      <c r="N51" s="146"/>
      <c r="O51" s="146"/>
      <c r="P51" s="146"/>
      <c r="Q51" s="146"/>
      <c r="R51" s="163"/>
    </row>
    <row r="52" ht="12" customHeight="1" spans="2:18">
      <c r="B52" s="77"/>
      <c r="C52" s="78"/>
      <c r="D52" s="78"/>
      <c r="E52" s="78"/>
      <c r="F52" s="132"/>
      <c r="G52" s="78"/>
      <c r="H52" s="78"/>
      <c r="I52" s="88"/>
      <c r="J52" s="143"/>
      <c r="K52" s="100"/>
      <c r="L52" s="146"/>
      <c r="M52" s="146"/>
      <c r="N52" s="146"/>
      <c r="O52" s="146"/>
      <c r="P52" s="146"/>
      <c r="Q52" s="146"/>
      <c r="R52" s="163"/>
    </row>
    <row r="53" ht="12" customHeight="1" spans="2:18">
      <c r="B53" s="77"/>
      <c r="C53" s="78"/>
      <c r="D53" s="78"/>
      <c r="E53" s="78"/>
      <c r="F53" s="132"/>
      <c r="G53" s="78"/>
      <c r="H53" s="78"/>
      <c r="I53" s="88"/>
      <c r="J53" s="143"/>
      <c r="K53" s="100"/>
      <c r="L53" s="146"/>
      <c r="M53" s="146"/>
      <c r="N53" s="146"/>
      <c r="O53" s="146"/>
      <c r="P53" s="146"/>
      <c r="Q53" s="146"/>
      <c r="R53" s="163"/>
    </row>
    <row r="54" ht="12" customHeight="1" spans="2:18">
      <c r="B54" s="77"/>
      <c r="C54" s="78"/>
      <c r="D54" s="78"/>
      <c r="E54" s="78"/>
      <c r="F54" s="132"/>
      <c r="G54" s="78"/>
      <c r="H54" s="78"/>
      <c r="I54" s="88"/>
      <c r="J54" s="143"/>
      <c r="K54" s="100"/>
      <c r="L54" s="146"/>
      <c r="M54" s="146"/>
      <c r="N54" s="146"/>
      <c r="O54" s="146"/>
      <c r="P54" s="146"/>
      <c r="Q54" s="146"/>
      <c r="R54" s="163"/>
    </row>
    <row r="55" ht="12" customHeight="1" spans="2:18">
      <c r="B55" s="77"/>
      <c r="C55" s="78"/>
      <c r="D55" s="78"/>
      <c r="E55" s="78"/>
      <c r="F55" s="132"/>
      <c r="G55" s="78"/>
      <c r="H55" s="78"/>
      <c r="I55" s="88"/>
      <c r="J55" s="143"/>
      <c r="K55" s="100"/>
      <c r="L55" s="146"/>
      <c r="M55" s="146"/>
      <c r="N55" s="146"/>
      <c r="O55" s="146"/>
      <c r="P55" s="146"/>
      <c r="Q55" s="146"/>
      <c r="R55" s="163"/>
    </row>
    <row r="56" ht="12" customHeight="1" spans="2:18">
      <c r="B56" s="77"/>
      <c r="C56" s="78"/>
      <c r="D56" s="78"/>
      <c r="E56" s="78"/>
      <c r="F56" s="132"/>
      <c r="G56" s="78"/>
      <c r="H56" s="78"/>
      <c r="I56" s="88"/>
      <c r="J56" s="143"/>
      <c r="K56" s="100"/>
      <c r="L56" s="146"/>
      <c r="M56" s="146"/>
      <c r="N56" s="146"/>
      <c r="O56" s="146"/>
      <c r="P56" s="146"/>
      <c r="Q56" s="146"/>
      <c r="R56" s="163"/>
    </row>
    <row r="57" ht="12" customHeight="1" spans="2:18">
      <c r="B57" s="77"/>
      <c r="C57" s="78"/>
      <c r="D57" s="78"/>
      <c r="E57" s="78"/>
      <c r="F57" s="132"/>
      <c r="G57" s="78"/>
      <c r="H57" s="78"/>
      <c r="I57" s="88"/>
      <c r="J57" s="143"/>
      <c r="K57" s="100"/>
      <c r="L57" s="146"/>
      <c r="M57" s="146"/>
      <c r="N57" s="146"/>
      <c r="O57" s="146"/>
      <c r="P57" s="146"/>
      <c r="Q57" s="146"/>
      <c r="R57" s="163"/>
    </row>
    <row r="58" ht="12" customHeight="1" spans="2:18">
      <c r="B58" s="77"/>
      <c r="C58" s="78"/>
      <c r="D58" s="78"/>
      <c r="E58" s="78"/>
      <c r="F58" s="132"/>
      <c r="G58" s="78"/>
      <c r="H58" s="78"/>
      <c r="I58" s="88"/>
      <c r="J58" s="143"/>
      <c r="K58" s="100"/>
      <c r="L58" s="146"/>
      <c r="M58" s="146"/>
      <c r="N58" s="146"/>
      <c r="O58" s="146"/>
      <c r="P58" s="146"/>
      <c r="Q58" s="146"/>
      <c r="R58" s="163"/>
    </row>
    <row r="59" ht="12" customHeight="1" spans="2:18">
      <c r="B59" s="77"/>
      <c r="C59" s="78"/>
      <c r="D59" s="78"/>
      <c r="E59" s="78"/>
      <c r="F59" s="132"/>
      <c r="G59" s="78"/>
      <c r="H59" s="78"/>
      <c r="I59" s="88"/>
      <c r="J59" s="143"/>
      <c r="K59" s="100"/>
      <c r="L59" s="146"/>
      <c r="M59" s="146"/>
      <c r="N59" s="146"/>
      <c r="O59" s="146"/>
      <c r="P59" s="146"/>
      <c r="Q59" s="146"/>
      <c r="R59" s="163"/>
    </row>
    <row r="60" ht="12" customHeight="1" spans="2:18">
      <c r="B60" s="77"/>
      <c r="C60" s="78"/>
      <c r="D60" s="78"/>
      <c r="E60" s="78"/>
      <c r="F60" s="132"/>
      <c r="G60" s="78"/>
      <c r="H60" s="78"/>
      <c r="I60" s="88"/>
      <c r="J60" s="143"/>
      <c r="K60" s="100"/>
      <c r="L60" s="146"/>
      <c r="M60" s="146"/>
      <c r="N60" s="146"/>
      <c r="O60" s="146"/>
      <c r="P60" s="146"/>
      <c r="Q60" s="146"/>
      <c r="R60" s="163"/>
    </row>
    <row r="61" ht="12" customHeight="1" spans="2:18">
      <c r="B61" s="77"/>
      <c r="C61" s="78"/>
      <c r="D61" s="78"/>
      <c r="E61" s="78"/>
      <c r="F61" s="132"/>
      <c r="G61" s="78"/>
      <c r="H61" s="78"/>
      <c r="I61" s="88"/>
      <c r="J61" s="143"/>
      <c r="K61" s="100"/>
      <c r="L61" s="146"/>
      <c r="M61" s="146"/>
      <c r="N61" s="146"/>
      <c r="O61" s="146"/>
      <c r="P61" s="146"/>
      <c r="Q61" s="146"/>
      <c r="R61" s="163"/>
    </row>
    <row r="62" ht="12" customHeight="1" spans="2:18">
      <c r="B62" s="77"/>
      <c r="C62" s="78"/>
      <c r="D62" s="78"/>
      <c r="E62" s="78"/>
      <c r="F62" s="132"/>
      <c r="G62" s="78"/>
      <c r="H62" s="78"/>
      <c r="I62" s="88"/>
      <c r="J62" s="143"/>
      <c r="K62" s="100"/>
      <c r="L62" s="146"/>
      <c r="M62" s="146"/>
      <c r="N62" s="146"/>
      <c r="O62" s="146"/>
      <c r="P62" s="146"/>
      <c r="Q62" s="146"/>
      <c r="R62" s="163"/>
    </row>
    <row r="63" ht="12" customHeight="1" spans="2:18">
      <c r="B63" s="77"/>
      <c r="C63" s="78"/>
      <c r="D63" s="78"/>
      <c r="E63" s="78"/>
      <c r="F63" s="132"/>
      <c r="G63" s="78"/>
      <c r="H63" s="78"/>
      <c r="I63" s="88"/>
      <c r="J63" s="143"/>
      <c r="K63" s="100"/>
      <c r="L63" s="146"/>
      <c r="M63" s="146"/>
      <c r="N63" s="146"/>
      <c r="O63" s="146"/>
      <c r="P63" s="146"/>
      <c r="Q63" s="146"/>
      <c r="R63" s="163"/>
    </row>
    <row r="64" ht="12" customHeight="1" spans="2:18">
      <c r="B64" s="77"/>
      <c r="C64" s="78"/>
      <c r="D64" s="78"/>
      <c r="E64" s="78"/>
      <c r="F64" s="132"/>
      <c r="G64" s="78"/>
      <c r="H64" s="78"/>
      <c r="I64" s="88"/>
      <c r="J64" s="143"/>
      <c r="K64" s="100"/>
      <c r="L64" s="146"/>
      <c r="M64" s="146"/>
      <c r="N64" s="146"/>
      <c r="O64" s="146"/>
      <c r="P64" s="146"/>
      <c r="Q64" s="146"/>
      <c r="R64" s="163"/>
    </row>
    <row r="65" ht="12" customHeight="1" spans="2:18">
      <c r="B65" s="77"/>
      <c r="C65" s="78"/>
      <c r="D65" s="78"/>
      <c r="E65" s="78"/>
      <c r="F65" s="132"/>
      <c r="G65" s="78"/>
      <c r="H65" s="78"/>
      <c r="I65" s="88"/>
      <c r="J65" s="143"/>
      <c r="K65" s="100"/>
      <c r="L65" s="146"/>
      <c r="M65" s="146"/>
      <c r="N65" s="146"/>
      <c r="O65" s="146"/>
      <c r="P65" s="146"/>
      <c r="Q65" s="146"/>
      <c r="R65" s="163"/>
    </row>
    <row r="66" ht="12" customHeight="1" spans="2:18">
      <c r="B66" s="77"/>
      <c r="C66" s="78"/>
      <c r="D66" s="78"/>
      <c r="E66" s="78"/>
      <c r="F66" s="132"/>
      <c r="G66" s="78"/>
      <c r="H66" s="78"/>
      <c r="I66" s="88"/>
      <c r="J66" s="143"/>
      <c r="K66" s="100"/>
      <c r="L66" s="146"/>
      <c r="M66" s="146"/>
      <c r="N66" s="146"/>
      <c r="O66" s="146"/>
      <c r="P66" s="146"/>
      <c r="Q66" s="146"/>
      <c r="R66" s="163"/>
    </row>
    <row r="67" ht="12" customHeight="1" spans="2:18">
      <c r="B67" s="77"/>
      <c r="C67" s="78"/>
      <c r="D67" s="78"/>
      <c r="E67" s="78"/>
      <c r="F67" s="132"/>
      <c r="G67" s="78"/>
      <c r="H67" s="78"/>
      <c r="I67" s="88"/>
      <c r="J67" s="143"/>
      <c r="K67" s="100"/>
      <c r="L67" s="146"/>
      <c r="M67" s="146"/>
      <c r="N67" s="146"/>
      <c r="O67" s="146"/>
      <c r="P67" s="146"/>
      <c r="Q67" s="146"/>
      <c r="R67" s="163"/>
    </row>
    <row r="68" ht="12" customHeight="1" spans="2:18">
      <c r="B68" s="77"/>
      <c r="C68" s="78"/>
      <c r="D68" s="78"/>
      <c r="E68" s="78"/>
      <c r="F68" s="132"/>
      <c r="G68" s="78"/>
      <c r="H68" s="78"/>
      <c r="I68" s="88"/>
      <c r="J68" s="143"/>
      <c r="K68" s="100"/>
      <c r="L68" s="146"/>
      <c r="M68" s="146"/>
      <c r="N68" s="146"/>
      <c r="O68" s="146"/>
      <c r="P68" s="146"/>
      <c r="Q68" s="146"/>
      <c r="R68" s="163"/>
    </row>
    <row r="69" ht="12" customHeight="1" spans="2:18">
      <c r="B69" s="77"/>
      <c r="C69" s="78"/>
      <c r="D69" s="78"/>
      <c r="E69" s="78"/>
      <c r="F69" s="132"/>
      <c r="G69" s="78"/>
      <c r="H69" s="78"/>
      <c r="I69" s="88"/>
      <c r="J69" s="143"/>
      <c r="K69" s="100"/>
      <c r="L69" s="146"/>
      <c r="M69" s="146"/>
      <c r="N69" s="146"/>
      <c r="O69" s="146"/>
      <c r="P69" s="146"/>
      <c r="Q69" s="146"/>
      <c r="R69" s="163"/>
    </row>
    <row r="70" ht="12" customHeight="1" spans="2:18">
      <c r="B70" s="77"/>
      <c r="C70" s="78"/>
      <c r="D70" s="78"/>
      <c r="E70" s="78"/>
      <c r="F70" s="132"/>
      <c r="G70" s="78"/>
      <c r="H70" s="78"/>
      <c r="I70" s="88"/>
      <c r="J70" s="143"/>
      <c r="K70" s="100"/>
      <c r="L70" s="146"/>
      <c r="M70" s="146"/>
      <c r="N70" s="146"/>
      <c r="O70" s="146"/>
      <c r="P70" s="146"/>
      <c r="Q70" s="146"/>
      <c r="R70" s="163"/>
    </row>
    <row r="71" ht="12" customHeight="1" spans="2:18">
      <c r="B71" s="77"/>
      <c r="C71" s="78"/>
      <c r="D71" s="78"/>
      <c r="E71" s="78"/>
      <c r="F71" s="132"/>
      <c r="G71" s="78"/>
      <c r="H71" s="78"/>
      <c r="I71" s="88"/>
      <c r="J71" s="143"/>
      <c r="K71" s="100"/>
      <c r="L71" s="146"/>
      <c r="M71" s="146"/>
      <c r="N71" s="146"/>
      <c r="O71" s="146"/>
      <c r="P71" s="146"/>
      <c r="Q71" s="146"/>
      <c r="R71" s="163"/>
    </row>
    <row r="72" ht="12" customHeight="1" spans="2:18">
      <c r="B72" s="77"/>
      <c r="C72" s="78"/>
      <c r="D72" s="78"/>
      <c r="E72" s="78"/>
      <c r="F72" s="132"/>
      <c r="G72" s="78"/>
      <c r="H72" s="78"/>
      <c r="I72" s="88"/>
      <c r="J72" s="143"/>
      <c r="K72" s="100"/>
      <c r="L72" s="146"/>
      <c r="M72" s="146"/>
      <c r="N72" s="146"/>
      <c r="O72" s="146"/>
      <c r="P72" s="146"/>
      <c r="Q72" s="146"/>
      <c r="R72" s="163"/>
    </row>
    <row r="73" ht="12" customHeight="1" spans="2:18">
      <c r="B73" s="77"/>
      <c r="C73" s="78"/>
      <c r="D73" s="78"/>
      <c r="E73" s="78"/>
      <c r="F73" s="132"/>
      <c r="G73" s="78"/>
      <c r="H73" s="78"/>
      <c r="I73" s="88"/>
      <c r="J73" s="143"/>
      <c r="K73" s="100"/>
      <c r="L73" s="146"/>
      <c r="M73" s="146"/>
      <c r="N73" s="146"/>
      <c r="O73" s="146"/>
      <c r="P73" s="146"/>
      <c r="Q73" s="146"/>
      <c r="R73" s="163"/>
    </row>
    <row r="74" ht="12" customHeight="1" spans="2:18">
      <c r="B74" s="77"/>
      <c r="C74" s="78"/>
      <c r="D74" s="78"/>
      <c r="E74" s="78"/>
      <c r="F74" s="132"/>
      <c r="G74" s="78"/>
      <c r="H74" s="78"/>
      <c r="I74" s="88"/>
      <c r="J74" s="143"/>
      <c r="K74" s="100"/>
      <c r="L74" s="146"/>
      <c r="M74" s="146"/>
      <c r="N74" s="146"/>
      <c r="O74" s="146"/>
      <c r="P74" s="146"/>
      <c r="Q74" s="146"/>
      <c r="R74" s="163"/>
    </row>
    <row r="75" ht="12" customHeight="1" spans="2:18">
      <c r="B75" s="77"/>
      <c r="C75" s="78"/>
      <c r="D75" s="78"/>
      <c r="E75" s="78"/>
      <c r="F75" s="132"/>
      <c r="G75" s="78"/>
      <c r="H75" s="78"/>
      <c r="I75" s="88"/>
      <c r="J75" s="143"/>
      <c r="K75" s="100"/>
      <c r="L75" s="146"/>
      <c r="M75" s="146"/>
      <c r="N75" s="146"/>
      <c r="O75" s="146"/>
      <c r="P75" s="146"/>
      <c r="Q75" s="146"/>
      <c r="R75" s="163"/>
    </row>
    <row r="76" ht="12" customHeight="1" spans="2:18">
      <c r="B76" s="77"/>
      <c r="C76" s="78"/>
      <c r="D76" s="78"/>
      <c r="E76" s="78"/>
      <c r="F76" s="132"/>
      <c r="G76" s="78"/>
      <c r="H76" s="78"/>
      <c r="I76" s="88"/>
      <c r="J76" s="143"/>
      <c r="K76" s="100"/>
      <c r="L76" s="146"/>
      <c r="M76" s="146"/>
      <c r="N76" s="146"/>
      <c r="O76" s="146"/>
      <c r="P76" s="146"/>
      <c r="Q76" s="146"/>
      <c r="R76" s="163"/>
    </row>
    <row r="77" ht="12" customHeight="1" spans="2:18">
      <c r="B77" s="77"/>
      <c r="C77" s="78"/>
      <c r="D77" s="78"/>
      <c r="E77" s="78"/>
      <c r="F77" s="132"/>
      <c r="G77" s="78"/>
      <c r="H77" s="78"/>
      <c r="I77" s="88"/>
      <c r="J77" s="143"/>
      <c r="K77" s="100"/>
      <c r="L77" s="146"/>
      <c r="M77" s="146"/>
      <c r="N77" s="146"/>
      <c r="O77" s="146"/>
      <c r="P77" s="146"/>
      <c r="Q77" s="146"/>
      <c r="R77" s="163"/>
    </row>
    <row r="78" ht="12" customHeight="1" spans="2:18">
      <c r="B78" s="77"/>
      <c r="C78" s="78"/>
      <c r="D78" s="78"/>
      <c r="E78" s="78"/>
      <c r="F78" s="132"/>
      <c r="G78" s="78"/>
      <c r="H78" s="78"/>
      <c r="I78" s="88"/>
      <c r="J78" s="143"/>
      <c r="K78" s="100"/>
      <c r="L78" s="146"/>
      <c r="M78" s="146"/>
      <c r="N78" s="146"/>
      <c r="O78" s="146"/>
      <c r="P78" s="146"/>
      <c r="Q78" s="146"/>
      <c r="R78" s="163"/>
    </row>
    <row r="79" ht="12" customHeight="1" spans="2:18">
      <c r="B79" s="77"/>
      <c r="C79" s="78"/>
      <c r="D79" s="78"/>
      <c r="E79" s="78"/>
      <c r="F79" s="132"/>
      <c r="G79" s="78"/>
      <c r="H79" s="78"/>
      <c r="I79" s="88"/>
      <c r="J79" s="143"/>
      <c r="K79" s="100"/>
      <c r="L79" s="146"/>
      <c r="M79" s="146"/>
      <c r="N79" s="146"/>
      <c r="O79" s="146"/>
      <c r="P79" s="146"/>
      <c r="Q79" s="146"/>
      <c r="R79" s="163"/>
    </row>
    <row r="80" ht="12" customHeight="1" spans="2:18">
      <c r="B80" s="77"/>
      <c r="C80" s="78"/>
      <c r="D80" s="78"/>
      <c r="E80" s="78"/>
      <c r="F80" s="132"/>
      <c r="G80" s="78"/>
      <c r="H80" s="78"/>
      <c r="I80" s="88"/>
      <c r="J80" s="143"/>
      <c r="K80" s="100"/>
      <c r="L80" s="146"/>
      <c r="M80" s="146"/>
      <c r="N80" s="146"/>
      <c r="O80" s="146"/>
      <c r="P80" s="146"/>
      <c r="Q80" s="146"/>
      <c r="R80" s="163"/>
    </row>
    <row r="81" ht="12" customHeight="1" spans="2:18">
      <c r="B81" s="77"/>
      <c r="C81" s="78"/>
      <c r="D81" s="78"/>
      <c r="E81" s="78"/>
      <c r="F81" s="132"/>
      <c r="G81" s="78"/>
      <c r="H81" s="78"/>
      <c r="I81" s="88"/>
      <c r="J81" s="143"/>
      <c r="K81" s="100"/>
      <c r="L81" s="146"/>
      <c r="M81" s="146"/>
      <c r="N81" s="146"/>
      <c r="O81" s="146"/>
      <c r="P81" s="146"/>
      <c r="Q81" s="146"/>
      <c r="R81" s="163"/>
    </row>
    <row r="82" ht="12" customHeight="1" spans="2:18">
      <c r="B82" s="77"/>
      <c r="C82" s="78"/>
      <c r="D82" s="78"/>
      <c r="E82" s="78"/>
      <c r="F82" s="132"/>
      <c r="G82" s="78"/>
      <c r="H82" s="78"/>
      <c r="I82" s="88"/>
      <c r="J82" s="143"/>
      <c r="K82" s="100"/>
      <c r="L82" s="146"/>
      <c r="M82" s="146"/>
      <c r="N82" s="146"/>
      <c r="O82" s="146"/>
      <c r="P82" s="146"/>
      <c r="Q82" s="146"/>
      <c r="R82" s="163"/>
    </row>
    <row r="83" ht="12" customHeight="1" spans="2:18">
      <c r="B83" s="77"/>
      <c r="C83" s="78"/>
      <c r="D83" s="78"/>
      <c r="E83" s="78"/>
      <c r="F83" s="132"/>
      <c r="G83" s="78"/>
      <c r="H83" s="78"/>
      <c r="I83" s="88"/>
      <c r="J83" s="143"/>
      <c r="K83" s="100"/>
      <c r="L83" s="146"/>
      <c r="M83" s="146"/>
      <c r="N83" s="146"/>
      <c r="O83" s="146"/>
      <c r="P83" s="146"/>
      <c r="Q83" s="146"/>
      <c r="R83" s="163"/>
    </row>
    <row r="84" ht="12" customHeight="1" spans="2:18">
      <c r="B84" s="77"/>
      <c r="C84" s="78"/>
      <c r="D84" s="78"/>
      <c r="E84" s="78"/>
      <c r="F84" s="132"/>
      <c r="G84" s="78"/>
      <c r="H84" s="78"/>
      <c r="I84" s="88"/>
      <c r="J84" s="143"/>
      <c r="K84" s="100"/>
      <c r="L84" s="146"/>
      <c r="M84" s="146"/>
      <c r="N84" s="146"/>
      <c r="O84" s="146"/>
      <c r="P84" s="146"/>
      <c r="Q84" s="146"/>
      <c r="R84" s="163"/>
    </row>
    <row r="85" ht="12" customHeight="1" spans="2:18">
      <c r="B85" s="77"/>
      <c r="C85" s="78"/>
      <c r="D85" s="78"/>
      <c r="E85" s="78"/>
      <c r="F85" s="132"/>
      <c r="G85" s="78"/>
      <c r="H85" s="78"/>
      <c r="I85" s="88"/>
      <c r="J85" s="143"/>
      <c r="K85" s="100"/>
      <c r="L85" s="146"/>
      <c r="M85" s="146"/>
      <c r="N85" s="146"/>
      <c r="O85" s="146"/>
      <c r="P85" s="146"/>
      <c r="Q85" s="146"/>
      <c r="R85" s="163"/>
    </row>
    <row r="86" ht="12" customHeight="1" spans="2:18">
      <c r="B86" s="77"/>
      <c r="C86" s="78"/>
      <c r="D86" s="78"/>
      <c r="E86" s="78"/>
      <c r="F86" s="132"/>
      <c r="G86" s="78"/>
      <c r="H86" s="78"/>
      <c r="I86" s="88"/>
      <c r="J86" s="143"/>
      <c r="K86" s="100"/>
      <c r="L86" s="146"/>
      <c r="M86" s="146"/>
      <c r="N86" s="146"/>
      <c r="O86" s="146"/>
      <c r="P86" s="146"/>
      <c r="Q86" s="146"/>
      <c r="R86" s="163"/>
    </row>
    <row r="87" ht="12" customHeight="1" spans="2:18">
      <c r="B87" s="77"/>
      <c r="C87" s="78"/>
      <c r="D87" s="78"/>
      <c r="E87" s="78"/>
      <c r="F87" s="132"/>
      <c r="G87" s="78"/>
      <c r="H87" s="78"/>
      <c r="I87" s="88"/>
      <c r="J87" s="143"/>
      <c r="K87" s="100"/>
      <c r="L87" s="146"/>
      <c r="M87" s="146"/>
      <c r="N87" s="146"/>
      <c r="O87" s="146"/>
      <c r="P87" s="146"/>
      <c r="Q87" s="146"/>
      <c r="R87" s="163"/>
    </row>
    <row r="88" ht="12" customHeight="1" spans="2:18">
      <c r="B88" s="77"/>
      <c r="C88" s="78"/>
      <c r="D88" s="78"/>
      <c r="E88" s="78"/>
      <c r="F88" s="132"/>
      <c r="G88" s="78"/>
      <c r="H88" s="78"/>
      <c r="I88" s="88"/>
      <c r="J88" s="143"/>
      <c r="K88" s="100"/>
      <c r="L88" s="146"/>
      <c r="M88" s="146"/>
      <c r="N88" s="146"/>
      <c r="O88" s="146"/>
      <c r="P88" s="146"/>
      <c r="Q88" s="146"/>
      <c r="R88" s="163"/>
    </row>
    <row r="89" ht="12" customHeight="1" spans="2:18">
      <c r="B89" s="77"/>
      <c r="C89" s="78"/>
      <c r="D89" s="78"/>
      <c r="E89" s="78"/>
      <c r="F89" s="132"/>
      <c r="G89" s="78"/>
      <c r="H89" s="78"/>
      <c r="I89" s="88"/>
      <c r="J89" s="143"/>
      <c r="K89" s="100"/>
      <c r="L89" s="146"/>
      <c r="M89" s="146"/>
      <c r="N89" s="146"/>
      <c r="O89" s="146"/>
      <c r="P89" s="146"/>
      <c r="Q89" s="146"/>
      <c r="R89" s="163"/>
    </row>
    <row r="90" ht="12" customHeight="1" spans="2:18">
      <c r="B90" s="77"/>
      <c r="C90" s="78"/>
      <c r="D90" s="78"/>
      <c r="E90" s="78"/>
      <c r="F90" s="132"/>
      <c r="G90" s="78"/>
      <c r="H90" s="78"/>
      <c r="I90" s="88"/>
      <c r="J90" s="143"/>
      <c r="K90" s="100"/>
      <c r="L90" s="146"/>
      <c r="M90" s="146"/>
      <c r="N90" s="146"/>
      <c r="O90" s="146"/>
      <c r="P90" s="146"/>
      <c r="Q90" s="146"/>
      <c r="R90" s="163"/>
    </row>
    <row r="91" ht="12" customHeight="1" spans="2:18">
      <c r="B91" s="77"/>
      <c r="C91" s="78"/>
      <c r="D91" s="78"/>
      <c r="E91" s="78"/>
      <c r="F91" s="132"/>
      <c r="G91" s="78"/>
      <c r="H91" s="78"/>
      <c r="I91" s="88"/>
      <c r="J91" s="143"/>
      <c r="K91" s="100"/>
      <c r="L91" s="146"/>
      <c r="M91" s="146"/>
      <c r="N91" s="146"/>
      <c r="O91" s="146"/>
      <c r="P91" s="146"/>
      <c r="Q91" s="146"/>
      <c r="R91" s="163"/>
    </row>
    <row r="92" ht="12" customHeight="1" spans="2:18">
      <c r="B92" s="77"/>
      <c r="C92" s="78"/>
      <c r="D92" s="78"/>
      <c r="E92" s="78"/>
      <c r="F92" s="132"/>
      <c r="G92" s="78"/>
      <c r="H92" s="78"/>
      <c r="I92" s="88"/>
      <c r="J92" s="143"/>
      <c r="K92" s="100"/>
      <c r="L92" s="146"/>
      <c r="M92" s="146"/>
      <c r="N92" s="146"/>
      <c r="O92" s="146"/>
      <c r="P92" s="146"/>
      <c r="Q92" s="146"/>
      <c r="R92" s="163"/>
    </row>
    <row r="93" ht="12" customHeight="1" spans="2:18">
      <c r="B93" s="77"/>
      <c r="C93" s="78"/>
      <c r="D93" s="78"/>
      <c r="E93" s="78"/>
      <c r="F93" s="132"/>
      <c r="G93" s="78"/>
      <c r="H93" s="78"/>
      <c r="I93" s="88"/>
      <c r="J93" s="143"/>
      <c r="K93" s="100"/>
      <c r="L93" s="146"/>
      <c r="M93" s="146"/>
      <c r="N93" s="146"/>
      <c r="O93" s="146"/>
      <c r="P93" s="146"/>
      <c r="Q93" s="146"/>
      <c r="R93" s="163"/>
    </row>
    <row r="94" ht="12" customHeight="1" spans="2:18">
      <c r="B94" s="77"/>
      <c r="C94" s="78"/>
      <c r="D94" s="78"/>
      <c r="E94" s="78"/>
      <c r="F94" s="132"/>
      <c r="G94" s="78"/>
      <c r="H94" s="78"/>
      <c r="I94" s="88"/>
      <c r="J94" s="143"/>
      <c r="K94" s="100"/>
      <c r="L94" s="146"/>
      <c r="M94" s="146"/>
      <c r="N94" s="146"/>
      <c r="O94" s="146"/>
      <c r="P94" s="146"/>
      <c r="Q94" s="146"/>
      <c r="R94" s="163"/>
    </row>
    <row r="95" ht="12" customHeight="1" spans="2:18">
      <c r="B95" s="77"/>
      <c r="C95" s="78"/>
      <c r="D95" s="78"/>
      <c r="E95" s="78"/>
      <c r="F95" s="132"/>
      <c r="G95" s="78"/>
      <c r="H95" s="78"/>
      <c r="I95" s="88"/>
      <c r="J95" s="143"/>
      <c r="K95" s="100"/>
      <c r="L95" s="146"/>
      <c r="M95" s="146"/>
      <c r="N95" s="146"/>
      <c r="O95" s="146"/>
      <c r="P95" s="146"/>
      <c r="Q95" s="146"/>
      <c r="R95" s="163"/>
    </row>
    <row r="96" ht="12" customHeight="1" spans="2:18">
      <c r="B96" s="77"/>
      <c r="C96" s="78"/>
      <c r="D96" s="78"/>
      <c r="E96" s="78"/>
      <c r="F96" s="132"/>
      <c r="G96" s="78"/>
      <c r="H96" s="78"/>
      <c r="I96" s="88"/>
      <c r="J96" s="143"/>
      <c r="K96" s="100"/>
      <c r="L96" s="146"/>
      <c r="M96" s="146"/>
      <c r="N96" s="146"/>
      <c r="O96" s="146"/>
      <c r="P96" s="146"/>
      <c r="Q96" s="146"/>
      <c r="R96" s="163"/>
    </row>
    <row r="97" ht="12" customHeight="1" spans="2:18">
      <c r="B97" s="77"/>
      <c r="C97" s="78"/>
      <c r="D97" s="78"/>
      <c r="E97" s="78"/>
      <c r="F97" s="132"/>
      <c r="G97" s="78"/>
      <c r="H97" s="78"/>
      <c r="I97" s="88"/>
      <c r="J97" s="143"/>
      <c r="K97" s="100"/>
      <c r="L97" s="146"/>
      <c r="M97" s="146"/>
      <c r="N97" s="146"/>
      <c r="O97" s="146"/>
      <c r="P97" s="146"/>
      <c r="Q97" s="146"/>
      <c r="R97" s="163"/>
    </row>
    <row r="98" ht="12" customHeight="1" spans="2:18">
      <c r="B98" s="77"/>
      <c r="C98" s="78"/>
      <c r="D98" s="78"/>
      <c r="E98" s="78"/>
      <c r="F98" s="132"/>
      <c r="G98" s="78"/>
      <c r="H98" s="78"/>
      <c r="I98" s="88"/>
      <c r="J98" s="143"/>
      <c r="K98" s="100"/>
      <c r="L98" s="146"/>
      <c r="M98" s="146"/>
      <c r="N98" s="146"/>
      <c r="O98" s="146"/>
      <c r="P98" s="146"/>
      <c r="Q98" s="146"/>
      <c r="R98" s="163"/>
    </row>
    <row r="99" ht="12" customHeight="1" spans="2:18">
      <c r="B99" s="77"/>
      <c r="C99" s="78"/>
      <c r="D99" s="78"/>
      <c r="E99" s="78"/>
      <c r="F99" s="132"/>
      <c r="G99" s="78"/>
      <c r="H99" s="78"/>
      <c r="I99" s="88"/>
      <c r="J99" s="143"/>
      <c r="K99" s="100"/>
      <c r="L99" s="146"/>
      <c r="M99" s="146"/>
      <c r="N99" s="146"/>
      <c r="O99" s="146"/>
      <c r="P99" s="146"/>
      <c r="Q99" s="146"/>
      <c r="R99" s="163"/>
    </row>
    <row r="100" ht="12" customHeight="1" spans="2:18">
      <c r="B100" s="77"/>
      <c r="C100" s="78"/>
      <c r="D100" s="78"/>
      <c r="E100" s="78"/>
      <c r="F100" s="132"/>
      <c r="G100" s="78"/>
      <c r="H100" s="78"/>
      <c r="I100" s="88"/>
      <c r="J100" s="143"/>
      <c r="K100" s="100"/>
      <c r="L100" s="146"/>
      <c r="M100" s="146"/>
      <c r="N100" s="146"/>
      <c r="O100" s="146"/>
      <c r="P100" s="146"/>
      <c r="Q100" s="146"/>
      <c r="R100" s="163"/>
    </row>
    <row r="101" ht="12" customHeight="1" spans="2:18">
      <c r="B101" s="77"/>
      <c r="C101" s="78"/>
      <c r="D101" s="78"/>
      <c r="E101" s="78"/>
      <c r="F101" s="132"/>
      <c r="G101" s="78"/>
      <c r="H101" s="78"/>
      <c r="I101" s="88"/>
      <c r="J101" s="143"/>
      <c r="K101" s="100"/>
      <c r="L101" s="146"/>
      <c r="M101" s="146"/>
      <c r="N101" s="146"/>
      <c r="O101" s="146"/>
      <c r="P101" s="146"/>
      <c r="Q101" s="146"/>
      <c r="R101" s="163"/>
    </row>
    <row r="102" ht="12" customHeight="1" spans="2:18">
      <c r="B102" s="77"/>
      <c r="C102" s="78"/>
      <c r="D102" s="78"/>
      <c r="E102" s="78"/>
      <c r="F102" s="132"/>
      <c r="G102" s="78"/>
      <c r="H102" s="78"/>
      <c r="I102" s="88"/>
      <c r="J102" s="143"/>
      <c r="K102" s="100"/>
      <c r="L102" s="146"/>
      <c r="M102" s="146"/>
      <c r="N102" s="146"/>
      <c r="O102" s="146"/>
      <c r="P102" s="146"/>
      <c r="Q102" s="146"/>
      <c r="R102" s="163"/>
    </row>
    <row r="103" ht="12" customHeight="1" spans="2:18">
      <c r="B103" s="77"/>
      <c r="C103" s="78"/>
      <c r="D103" s="78"/>
      <c r="E103" s="78"/>
      <c r="F103" s="132"/>
      <c r="G103" s="78"/>
      <c r="H103" s="78"/>
      <c r="I103" s="88"/>
      <c r="J103" s="143"/>
      <c r="K103" s="100"/>
      <c r="L103" s="146"/>
      <c r="M103" s="146"/>
      <c r="N103" s="146"/>
      <c r="O103" s="146"/>
      <c r="P103" s="146"/>
      <c r="Q103" s="146"/>
      <c r="R103" s="163"/>
    </row>
    <row r="104" ht="12" customHeight="1" spans="2:18">
      <c r="B104" s="77"/>
      <c r="C104" s="78"/>
      <c r="D104" s="78"/>
      <c r="E104" s="78"/>
      <c r="F104" s="132"/>
      <c r="G104" s="78"/>
      <c r="H104" s="78"/>
      <c r="I104" s="88"/>
      <c r="J104" s="143"/>
      <c r="K104" s="100"/>
      <c r="L104" s="146"/>
      <c r="M104" s="146"/>
      <c r="N104" s="146"/>
      <c r="O104" s="146"/>
      <c r="P104" s="146"/>
      <c r="Q104" s="146"/>
      <c r="R104" s="163"/>
    </row>
    <row r="105" ht="12" customHeight="1" spans="2:18">
      <c r="B105" s="77"/>
      <c r="C105" s="78"/>
      <c r="D105" s="78"/>
      <c r="E105" s="78"/>
      <c r="F105" s="132"/>
      <c r="G105" s="78"/>
      <c r="H105" s="78"/>
      <c r="I105" s="88"/>
      <c r="J105" s="143"/>
      <c r="K105" s="100"/>
      <c r="L105" s="146"/>
      <c r="M105" s="146"/>
      <c r="N105" s="146"/>
      <c r="O105" s="146"/>
      <c r="P105" s="146"/>
      <c r="Q105" s="146"/>
      <c r="R105" s="163"/>
    </row>
    <row r="106" ht="12" customHeight="1" spans="2:18">
      <c r="B106" s="77"/>
      <c r="C106" s="78"/>
      <c r="D106" s="78"/>
      <c r="E106" s="78"/>
      <c r="F106" s="132"/>
      <c r="G106" s="78"/>
      <c r="H106" s="78"/>
      <c r="I106" s="88"/>
      <c r="J106" s="143"/>
      <c r="K106" s="100"/>
      <c r="L106" s="146"/>
      <c r="M106" s="146"/>
      <c r="N106" s="146"/>
      <c r="O106" s="146"/>
      <c r="P106" s="146"/>
      <c r="Q106" s="146"/>
      <c r="R106" s="163"/>
    </row>
    <row r="107" ht="12" customHeight="1" spans="2:18">
      <c r="B107" s="77"/>
      <c r="C107" s="78"/>
      <c r="D107" s="78"/>
      <c r="E107" s="78"/>
      <c r="F107" s="132"/>
      <c r="G107" s="78"/>
      <c r="H107" s="78"/>
      <c r="I107" s="88"/>
      <c r="J107" s="143"/>
      <c r="K107" s="100"/>
      <c r="L107" s="146"/>
      <c r="M107" s="146"/>
      <c r="N107" s="146"/>
      <c r="O107" s="146"/>
      <c r="P107" s="146"/>
      <c r="Q107" s="146"/>
      <c r="R107" s="163"/>
    </row>
    <row r="108" ht="12" customHeight="1" spans="2:18">
      <c r="B108" s="77"/>
      <c r="C108" s="78"/>
      <c r="D108" s="78"/>
      <c r="E108" s="78"/>
      <c r="F108" s="132"/>
      <c r="G108" s="78"/>
      <c r="H108" s="78"/>
      <c r="I108" s="88"/>
      <c r="J108" s="143"/>
      <c r="K108" s="100"/>
      <c r="L108" s="146"/>
      <c r="M108" s="146"/>
      <c r="N108" s="146"/>
      <c r="O108" s="146"/>
      <c r="P108" s="146"/>
      <c r="Q108" s="146"/>
      <c r="R108" s="163"/>
    </row>
    <row r="109" ht="12" customHeight="1" spans="2:18">
      <c r="B109" s="77"/>
      <c r="C109" s="78"/>
      <c r="D109" s="78"/>
      <c r="E109" s="78"/>
      <c r="F109" s="132"/>
      <c r="G109" s="78"/>
      <c r="H109" s="78"/>
      <c r="I109" s="88"/>
      <c r="J109" s="143"/>
      <c r="K109" s="100"/>
      <c r="L109" s="146"/>
      <c r="M109" s="146"/>
      <c r="N109" s="146"/>
      <c r="O109" s="146"/>
      <c r="P109" s="146"/>
      <c r="Q109" s="146"/>
      <c r="R109" s="163"/>
    </row>
    <row r="110" ht="12" customHeight="1" spans="2:18">
      <c r="B110" s="77"/>
      <c r="C110" s="78"/>
      <c r="D110" s="78"/>
      <c r="E110" s="78"/>
      <c r="F110" s="132"/>
      <c r="G110" s="78"/>
      <c r="H110" s="78"/>
      <c r="I110" s="88"/>
      <c r="J110" s="143"/>
      <c r="K110" s="100"/>
      <c r="L110" s="146"/>
      <c r="M110" s="146"/>
      <c r="N110" s="146"/>
      <c r="O110" s="146"/>
      <c r="P110" s="146"/>
      <c r="Q110" s="146"/>
      <c r="R110" s="163"/>
    </row>
    <row r="111" spans="2:18">
      <c r="B111" s="77"/>
      <c r="C111" s="78"/>
      <c r="D111" s="78"/>
      <c r="E111" s="78"/>
      <c r="F111" s="132"/>
      <c r="G111" s="78"/>
      <c r="H111" s="78"/>
      <c r="I111" s="88"/>
      <c r="J111" s="143"/>
      <c r="K111" s="100"/>
      <c r="L111" s="146"/>
      <c r="M111" s="146"/>
      <c r="N111" s="146"/>
      <c r="O111" s="146"/>
      <c r="P111" s="146"/>
      <c r="Q111" s="146"/>
      <c r="R111" s="163"/>
    </row>
    <row r="112" spans="2:18">
      <c r="B112" s="77"/>
      <c r="C112" s="78"/>
      <c r="D112" s="78"/>
      <c r="E112" s="78"/>
      <c r="F112" s="132"/>
      <c r="G112" s="78"/>
      <c r="H112" s="78"/>
      <c r="I112" s="88"/>
      <c r="J112" s="143"/>
      <c r="K112" s="100"/>
      <c r="L112" s="146"/>
      <c r="M112" s="146"/>
      <c r="N112" s="146"/>
      <c r="O112" s="146"/>
      <c r="P112" s="146"/>
      <c r="Q112" s="146"/>
      <c r="R112" s="163"/>
    </row>
    <row r="113" spans="2:18">
      <c r="B113" s="77"/>
      <c r="C113" s="78"/>
      <c r="D113" s="78"/>
      <c r="E113" s="78"/>
      <c r="F113" s="132"/>
      <c r="G113" s="78"/>
      <c r="H113" s="78"/>
      <c r="I113" s="88"/>
      <c r="J113" s="143"/>
      <c r="K113" s="100"/>
      <c r="L113" s="146"/>
      <c r="M113" s="146"/>
      <c r="N113" s="146"/>
      <c r="O113" s="146"/>
      <c r="P113" s="146"/>
      <c r="Q113" s="146"/>
      <c r="R113" s="163"/>
    </row>
    <row r="114" spans="2:18">
      <c r="B114" s="77"/>
      <c r="C114" s="78"/>
      <c r="D114" s="78"/>
      <c r="E114" s="78"/>
      <c r="F114" s="132"/>
      <c r="G114" s="78"/>
      <c r="H114" s="78"/>
      <c r="I114" s="88"/>
      <c r="J114" s="143"/>
      <c r="K114" s="100"/>
      <c r="L114" s="146"/>
      <c r="M114" s="146"/>
      <c r="N114" s="146"/>
      <c r="O114" s="146"/>
      <c r="P114" s="146"/>
      <c r="Q114" s="146"/>
      <c r="R114" s="163"/>
    </row>
    <row r="115" spans="2:18">
      <c r="B115" s="77"/>
      <c r="C115" s="78"/>
      <c r="D115" s="78"/>
      <c r="E115" s="78"/>
      <c r="F115" s="132"/>
      <c r="G115" s="78"/>
      <c r="H115" s="78"/>
      <c r="I115" s="88"/>
      <c r="J115" s="143"/>
      <c r="K115" s="100"/>
      <c r="L115" s="146"/>
      <c r="M115" s="146"/>
      <c r="N115" s="146"/>
      <c r="O115" s="146"/>
      <c r="P115" s="146"/>
      <c r="Q115" s="146"/>
      <c r="R115" s="163"/>
    </row>
    <row r="116" spans="2:18">
      <c r="B116" s="77"/>
      <c r="C116" s="78"/>
      <c r="D116" s="78"/>
      <c r="E116" s="78"/>
      <c r="F116" s="132"/>
      <c r="G116" s="78"/>
      <c r="H116" s="78"/>
      <c r="I116" s="88"/>
      <c r="J116" s="143"/>
      <c r="K116" s="100"/>
      <c r="L116" s="146"/>
      <c r="M116" s="146"/>
      <c r="N116" s="146"/>
      <c r="O116" s="146"/>
      <c r="P116" s="146"/>
      <c r="Q116" s="146"/>
      <c r="R116" s="163"/>
    </row>
    <row r="117" spans="2:18">
      <c r="B117" s="77"/>
      <c r="C117" s="78"/>
      <c r="D117" s="78"/>
      <c r="E117" s="78"/>
      <c r="F117" s="132"/>
      <c r="G117" s="78"/>
      <c r="H117" s="78"/>
      <c r="I117" s="88"/>
      <c r="J117" s="143"/>
      <c r="K117" s="100"/>
      <c r="L117" s="146"/>
      <c r="M117" s="146"/>
      <c r="N117" s="146"/>
      <c r="O117" s="146"/>
      <c r="P117" s="146"/>
      <c r="Q117" s="146"/>
      <c r="R117" s="163"/>
    </row>
    <row r="118" spans="2:18">
      <c r="B118" s="77"/>
      <c r="C118" s="78"/>
      <c r="D118" s="78"/>
      <c r="E118" s="78"/>
      <c r="F118" s="132"/>
      <c r="G118" s="78"/>
      <c r="H118" s="78"/>
      <c r="I118" s="88"/>
      <c r="J118" s="143"/>
      <c r="K118" s="100"/>
      <c r="L118" s="146"/>
      <c r="M118" s="146"/>
      <c r="N118" s="146"/>
      <c r="O118" s="146"/>
      <c r="P118" s="146"/>
      <c r="Q118" s="146"/>
      <c r="R118" s="163"/>
    </row>
    <row r="119" spans="2:18">
      <c r="B119" s="77"/>
      <c r="C119" s="78"/>
      <c r="D119" s="78"/>
      <c r="E119" s="78"/>
      <c r="F119" s="132"/>
      <c r="G119" s="78"/>
      <c r="H119" s="78"/>
      <c r="I119" s="88"/>
      <c r="J119" s="143"/>
      <c r="K119" s="100"/>
      <c r="L119" s="146"/>
      <c r="M119" s="146"/>
      <c r="N119" s="146"/>
      <c r="O119" s="146"/>
      <c r="P119" s="146"/>
      <c r="Q119" s="146"/>
      <c r="R119" s="163"/>
    </row>
    <row r="120" spans="2:18">
      <c r="B120" s="77"/>
      <c r="C120" s="78"/>
      <c r="D120" s="78"/>
      <c r="E120" s="78"/>
      <c r="F120" s="132"/>
      <c r="G120" s="78"/>
      <c r="H120" s="78"/>
      <c r="I120" s="88"/>
      <c r="J120" s="143"/>
      <c r="K120" s="100"/>
      <c r="L120" s="146"/>
      <c r="M120" s="146"/>
      <c r="N120" s="146"/>
      <c r="O120" s="146"/>
      <c r="P120" s="146"/>
      <c r="Q120" s="146"/>
      <c r="R120" s="163"/>
    </row>
    <row r="121" spans="2:18">
      <c r="B121" s="77"/>
      <c r="C121" s="78"/>
      <c r="D121" s="78"/>
      <c r="E121" s="78"/>
      <c r="F121" s="132"/>
      <c r="G121" s="78"/>
      <c r="H121" s="78"/>
      <c r="I121" s="88"/>
      <c r="J121" s="143"/>
      <c r="K121" s="100"/>
      <c r="L121" s="146"/>
      <c r="M121" s="146"/>
      <c r="N121" s="146"/>
      <c r="O121" s="146"/>
      <c r="P121" s="146"/>
      <c r="Q121" s="146"/>
      <c r="R121" s="163"/>
    </row>
    <row r="122" spans="2:18">
      <c r="B122" s="77"/>
      <c r="C122" s="78"/>
      <c r="D122" s="78"/>
      <c r="E122" s="78"/>
      <c r="F122" s="132"/>
      <c r="G122" s="78"/>
      <c r="H122" s="78"/>
      <c r="I122" s="88"/>
      <c r="J122" s="143"/>
      <c r="K122" s="100"/>
      <c r="L122" s="146"/>
      <c r="M122" s="146"/>
      <c r="N122" s="146"/>
      <c r="O122" s="146"/>
      <c r="P122" s="146"/>
      <c r="Q122" s="146"/>
      <c r="R122" s="163"/>
    </row>
    <row r="123" spans="2:18">
      <c r="B123" s="77" t="str">
        <f>IF('1、包装标识检验'!B123="","",'1、包装标识检验'!B123)</f>
        <v/>
      </c>
      <c r="C123" s="78" t="str">
        <f>IF('1、包装标识检验'!C123="","",'1、包装标识检验'!C123)</f>
        <v/>
      </c>
      <c r="D123" s="78" t="str">
        <f>IF('1、包装标识检验'!D123="","",'1、包装标识检验'!D123)</f>
        <v/>
      </c>
      <c r="E123" s="78" t="str">
        <f>IF('1、包装标识检验'!E123="","",'1、包装标识检验'!E123)</f>
        <v/>
      </c>
      <c r="F123" s="132" t="str">
        <f>IF('1、包装标识检验'!F123="","",'1、包装标识检验'!F123)</f>
        <v/>
      </c>
      <c r="G123" s="78" t="str">
        <f>IF('1、包装标识检验'!G123="","",'1、包装标识检验'!G123)</f>
        <v/>
      </c>
      <c r="H123" s="78" t="str">
        <f>IF('1、包装标识检验'!H123="","",'1、包装标识检验'!H123)</f>
        <v/>
      </c>
      <c r="I123" s="88" t="str">
        <f>IF('1、包装标识检验'!I123="","",'1、包装标识检验'!I123)</f>
        <v/>
      </c>
      <c r="J123" s="143"/>
      <c r="K123" s="100"/>
      <c r="L123" s="146"/>
      <c r="M123" s="146"/>
      <c r="N123" s="146"/>
      <c r="O123" s="146"/>
      <c r="P123" s="146"/>
      <c r="Q123" s="146"/>
      <c r="R123" s="163"/>
    </row>
    <row r="124" spans="2:18">
      <c r="B124" s="77" t="str">
        <f>IF('1、包装标识检验'!B124="","",'1、包装标识检验'!B124)</f>
        <v/>
      </c>
      <c r="C124" s="78" t="str">
        <f>IF('1、包装标识检验'!C124="","",'1、包装标识检验'!C124)</f>
        <v/>
      </c>
      <c r="D124" s="78" t="str">
        <f>IF('1、包装标识检验'!D124="","",'1、包装标识检验'!D124)</f>
        <v/>
      </c>
      <c r="E124" s="78" t="str">
        <f>IF('1、包装标识检验'!E124="","",'1、包装标识检验'!E124)</f>
        <v/>
      </c>
      <c r="F124" s="132" t="str">
        <f>IF('1、包装标识检验'!F124="","",'1、包装标识检验'!F124)</f>
        <v/>
      </c>
      <c r="G124" s="78" t="str">
        <f>IF('1、包装标识检验'!G124="","",'1、包装标识检验'!G124)</f>
        <v/>
      </c>
      <c r="H124" s="78" t="str">
        <f>IF('1、包装标识检验'!H124="","",'1、包装标识检验'!H124)</f>
        <v/>
      </c>
      <c r="I124" s="88" t="str">
        <f>IF('1、包装标识检验'!I124="","",'1、包装标识检验'!I124)</f>
        <v/>
      </c>
      <c r="J124" s="143"/>
      <c r="K124" s="100"/>
      <c r="L124" s="146"/>
      <c r="M124" s="146"/>
      <c r="N124" s="146"/>
      <c r="O124" s="146"/>
      <c r="P124" s="146"/>
      <c r="Q124" s="146"/>
      <c r="R124" s="163"/>
    </row>
    <row r="125" spans="2:18">
      <c r="B125" s="77" t="str">
        <f>IF('1、包装标识检验'!B125="","",'1、包装标识检验'!B125)</f>
        <v/>
      </c>
      <c r="C125" s="78" t="str">
        <f>IF('1、包装标识检验'!C125="","",'1、包装标识检验'!C125)</f>
        <v/>
      </c>
      <c r="D125" s="78" t="str">
        <f>IF('1、包装标识检验'!D125="","",'1、包装标识检验'!D125)</f>
        <v/>
      </c>
      <c r="E125" s="78" t="str">
        <f>IF('1、包装标识检验'!E125="","",'1、包装标识检验'!E125)</f>
        <v/>
      </c>
      <c r="F125" s="132" t="str">
        <f>IF('1、包装标识检验'!F125="","",'1、包装标识检验'!F125)</f>
        <v/>
      </c>
      <c r="G125" s="78" t="str">
        <f>IF('1、包装标识检验'!G125="","",'1、包装标识检验'!G125)</f>
        <v/>
      </c>
      <c r="H125" s="78" t="str">
        <f>IF('1、包装标识检验'!H125="","",'1、包装标识检验'!H125)</f>
        <v/>
      </c>
      <c r="I125" s="88" t="str">
        <f>IF('1、包装标识检验'!I125="","",'1、包装标识检验'!I125)</f>
        <v/>
      </c>
      <c r="J125" s="143"/>
      <c r="K125" s="100"/>
      <c r="L125" s="146"/>
      <c r="M125" s="146"/>
      <c r="N125" s="146"/>
      <c r="O125" s="146"/>
      <c r="P125" s="146"/>
      <c r="Q125" s="146"/>
      <c r="R125" s="163"/>
    </row>
    <row r="126" spans="2:18">
      <c r="B126" s="77" t="str">
        <f>IF('1、包装标识检验'!B126="","",'1、包装标识检验'!B126)</f>
        <v/>
      </c>
      <c r="C126" s="78" t="str">
        <f>IF('1、包装标识检验'!C126="","",'1、包装标识检验'!C126)</f>
        <v/>
      </c>
      <c r="D126" s="78" t="str">
        <f>IF('1、包装标识检验'!D126="","",'1、包装标识检验'!D126)</f>
        <v/>
      </c>
      <c r="E126" s="78" t="str">
        <f>IF('1、包装标识检验'!E126="","",'1、包装标识检验'!E126)</f>
        <v/>
      </c>
      <c r="F126" s="132" t="str">
        <f>IF('1、包装标识检验'!F126="","",'1、包装标识检验'!F126)</f>
        <v/>
      </c>
      <c r="G126" s="78" t="str">
        <f>IF('1、包装标识检验'!G126="","",'1、包装标识检验'!G126)</f>
        <v/>
      </c>
      <c r="H126" s="78" t="str">
        <f>IF('1、包装标识检验'!H126="","",'1、包装标识检验'!H126)</f>
        <v/>
      </c>
      <c r="I126" s="88" t="str">
        <f>IF('1、包装标识检验'!I126="","",'1、包装标识检验'!I126)</f>
        <v/>
      </c>
      <c r="J126" s="143"/>
      <c r="K126" s="100"/>
      <c r="L126" s="146"/>
      <c r="M126" s="146"/>
      <c r="N126" s="146"/>
      <c r="O126" s="146"/>
      <c r="P126" s="146"/>
      <c r="Q126" s="146"/>
      <c r="R126" s="163"/>
    </row>
    <row r="127" spans="2:18">
      <c r="B127" s="77" t="str">
        <f>IF('1、包装标识检验'!B127="","",'1、包装标识检验'!B127)</f>
        <v/>
      </c>
      <c r="C127" s="78" t="str">
        <f>IF('1、包装标识检验'!C127="","",'1、包装标识检验'!C127)</f>
        <v/>
      </c>
      <c r="D127" s="78" t="str">
        <f>IF('1、包装标识检验'!D127="","",'1、包装标识检验'!D127)</f>
        <v/>
      </c>
      <c r="E127" s="78" t="str">
        <f>IF('1、包装标识检验'!E127="","",'1、包装标识检验'!E127)</f>
        <v/>
      </c>
      <c r="F127" s="132" t="str">
        <f>IF('1、包装标识检验'!F127="","",'1、包装标识检验'!F127)</f>
        <v/>
      </c>
      <c r="G127" s="78" t="str">
        <f>IF('1、包装标识检验'!G127="","",'1、包装标识检验'!G127)</f>
        <v/>
      </c>
      <c r="H127" s="78" t="str">
        <f>IF('1、包装标识检验'!H127="","",'1、包装标识检验'!H127)</f>
        <v/>
      </c>
      <c r="I127" s="88" t="str">
        <f>IF('1、包装标识检验'!I127="","",'1、包装标识检验'!I127)</f>
        <v/>
      </c>
      <c r="J127" s="143"/>
      <c r="K127" s="100"/>
      <c r="L127" s="146"/>
      <c r="M127" s="146"/>
      <c r="N127" s="146"/>
      <c r="O127" s="146"/>
      <c r="P127" s="146"/>
      <c r="Q127" s="146"/>
      <c r="R127" s="163"/>
    </row>
    <row r="128" spans="2:18">
      <c r="B128" s="77" t="str">
        <f>IF('1、包装标识检验'!B128="","",'1、包装标识检验'!B128)</f>
        <v/>
      </c>
      <c r="C128" s="78" t="str">
        <f>IF('1、包装标识检验'!C128="","",'1、包装标识检验'!C128)</f>
        <v/>
      </c>
      <c r="D128" s="78" t="str">
        <f>IF('1、包装标识检验'!D128="","",'1、包装标识检验'!D128)</f>
        <v/>
      </c>
      <c r="E128" s="78" t="str">
        <f>IF('1、包装标识检验'!E128="","",'1、包装标识检验'!E128)</f>
        <v/>
      </c>
      <c r="F128" s="132" t="str">
        <f>IF('1、包装标识检验'!F128="","",'1、包装标识检验'!F128)</f>
        <v/>
      </c>
      <c r="G128" s="78" t="str">
        <f>IF('1、包装标识检验'!G128="","",'1、包装标识检验'!G128)</f>
        <v/>
      </c>
      <c r="H128" s="78" t="str">
        <f>IF('1、包装标识检验'!H128="","",'1、包装标识检验'!H128)</f>
        <v/>
      </c>
      <c r="I128" s="88" t="str">
        <f>IF('1、包装标识检验'!I128="","",'1、包装标识检验'!I128)</f>
        <v/>
      </c>
      <c r="J128" s="143"/>
      <c r="K128" s="100"/>
      <c r="L128" s="146"/>
      <c r="M128" s="146"/>
      <c r="N128" s="146"/>
      <c r="O128" s="146"/>
      <c r="P128" s="146"/>
      <c r="Q128" s="146"/>
      <c r="R128" s="163"/>
    </row>
    <row r="129" spans="2:18">
      <c r="B129" s="77" t="str">
        <f>IF('1、包装标识检验'!B129="","",'1、包装标识检验'!B129)</f>
        <v/>
      </c>
      <c r="C129" s="78" t="str">
        <f>IF('1、包装标识检验'!C129="","",'1、包装标识检验'!C129)</f>
        <v/>
      </c>
      <c r="D129" s="78" t="str">
        <f>IF('1、包装标识检验'!D129="","",'1、包装标识检验'!D129)</f>
        <v/>
      </c>
      <c r="E129" s="78" t="str">
        <f>IF('1、包装标识检验'!E129="","",'1、包装标识检验'!E129)</f>
        <v/>
      </c>
      <c r="F129" s="132" t="str">
        <f>IF('1、包装标识检验'!F129="","",'1、包装标识检验'!F129)</f>
        <v/>
      </c>
      <c r="G129" s="78" t="str">
        <f>IF('1、包装标识检验'!G129="","",'1、包装标识检验'!G129)</f>
        <v/>
      </c>
      <c r="H129" s="78" t="str">
        <f>IF('1、包装标识检验'!H129="","",'1、包装标识检验'!H129)</f>
        <v/>
      </c>
      <c r="I129" s="88" t="str">
        <f>IF('1、包装标识检验'!I129="","",'1、包装标识检验'!I129)</f>
        <v/>
      </c>
      <c r="J129" s="143"/>
      <c r="K129" s="100"/>
      <c r="L129" s="146"/>
      <c r="M129" s="146"/>
      <c r="N129" s="146"/>
      <c r="O129" s="146"/>
      <c r="P129" s="146"/>
      <c r="Q129" s="146"/>
      <c r="R129" s="163"/>
    </row>
    <row r="130" spans="2:18">
      <c r="B130" s="77" t="str">
        <f>IF('1、包装标识检验'!B130="","",'1、包装标识检验'!B130)</f>
        <v/>
      </c>
      <c r="C130" s="78" t="str">
        <f>IF('1、包装标识检验'!C130="","",'1、包装标识检验'!C130)</f>
        <v/>
      </c>
      <c r="D130" s="78" t="str">
        <f>IF('1、包装标识检验'!D130="","",'1、包装标识检验'!D130)</f>
        <v/>
      </c>
      <c r="E130" s="78" t="str">
        <f>IF('1、包装标识检验'!E130="","",'1、包装标识检验'!E130)</f>
        <v/>
      </c>
      <c r="F130" s="132" t="str">
        <f>IF('1、包装标识检验'!F130="","",'1、包装标识检验'!F130)</f>
        <v/>
      </c>
      <c r="G130" s="78" t="str">
        <f>IF('1、包装标识检验'!G130="","",'1、包装标识检验'!G130)</f>
        <v/>
      </c>
      <c r="H130" s="78" t="str">
        <f>IF('1、包装标识检验'!H130="","",'1、包装标识检验'!H130)</f>
        <v/>
      </c>
      <c r="I130" s="88" t="str">
        <f>IF('1、包装标识检验'!I130="","",'1、包装标识检验'!I130)</f>
        <v/>
      </c>
      <c r="J130" s="143"/>
      <c r="K130" s="100"/>
      <c r="L130" s="146"/>
      <c r="M130" s="146"/>
      <c r="N130" s="146"/>
      <c r="O130" s="146"/>
      <c r="P130" s="146"/>
      <c r="Q130" s="146"/>
      <c r="R130" s="163"/>
    </row>
    <row r="131" spans="2:18">
      <c r="B131" s="77" t="str">
        <f>IF('1、包装标识检验'!B131="","",'1、包装标识检验'!B131)</f>
        <v/>
      </c>
      <c r="C131" s="78" t="str">
        <f>IF('1、包装标识检验'!C131="","",'1、包装标识检验'!C131)</f>
        <v/>
      </c>
      <c r="D131" s="78" t="str">
        <f>IF('1、包装标识检验'!D131="","",'1、包装标识检验'!D131)</f>
        <v/>
      </c>
      <c r="E131" s="78" t="str">
        <f>IF('1、包装标识检验'!E131="","",'1、包装标识检验'!E131)</f>
        <v/>
      </c>
      <c r="F131" s="132" t="str">
        <f>IF('1、包装标识检验'!F131="","",'1、包装标识检验'!F131)</f>
        <v/>
      </c>
      <c r="G131" s="78" t="str">
        <f>IF('1、包装标识检验'!G131="","",'1、包装标识检验'!G131)</f>
        <v/>
      </c>
      <c r="H131" s="78" t="str">
        <f>IF('1、包装标识检验'!H131="","",'1、包装标识检验'!H131)</f>
        <v/>
      </c>
      <c r="I131" s="88" t="str">
        <f>IF('1、包装标识检验'!I131="","",'1、包装标识检验'!I131)</f>
        <v/>
      </c>
      <c r="J131" s="143"/>
      <c r="K131" s="100"/>
      <c r="L131" s="146"/>
      <c r="M131" s="146"/>
      <c r="N131" s="146"/>
      <c r="O131" s="146"/>
      <c r="P131" s="146"/>
      <c r="Q131" s="146"/>
      <c r="R131" s="163"/>
    </row>
    <row r="132" spans="2:18">
      <c r="B132" s="77" t="str">
        <f>IF('1、包装标识检验'!B132="","",'1、包装标识检验'!B132)</f>
        <v/>
      </c>
      <c r="C132" s="78" t="str">
        <f>IF('1、包装标识检验'!C132="","",'1、包装标识检验'!C132)</f>
        <v/>
      </c>
      <c r="D132" s="78" t="str">
        <f>IF('1、包装标识检验'!D132="","",'1、包装标识检验'!D132)</f>
        <v/>
      </c>
      <c r="E132" s="78" t="str">
        <f>IF('1、包装标识检验'!E132="","",'1、包装标识检验'!E132)</f>
        <v/>
      </c>
      <c r="F132" s="132" t="str">
        <f>IF('1、包装标识检验'!F132="","",'1、包装标识检验'!F132)</f>
        <v/>
      </c>
      <c r="G132" s="78" t="str">
        <f>IF('1、包装标识检验'!G132="","",'1、包装标识检验'!G132)</f>
        <v/>
      </c>
      <c r="H132" s="78" t="str">
        <f>IF('1、包装标识检验'!H132="","",'1、包装标识检验'!H132)</f>
        <v/>
      </c>
      <c r="I132" s="88" t="str">
        <f>IF('1、包装标识检验'!I132="","",'1、包装标识检验'!I132)</f>
        <v/>
      </c>
      <c r="J132" s="143"/>
      <c r="K132" s="100"/>
      <c r="L132" s="146"/>
      <c r="M132" s="146"/>
      <c r="N132" s="146"/>
      <c r="O132" s="146"/>
      <c r="P132" s="146"/>
      <c r="Q132" s="146"/>
      <c r="R132" s="163"/>
    </row>
    <row r="133" spans="2:18">
      <c r="B133" s="77" t="str">
        <f>IF('1、包装标识检验'!B133="","",'1、包装标识检验'!B133)</f>
        <v/>
      </c>
      <c r="C133" s="78" t="str">
        <f>IF('1、包装标识检验'!C133="","",'1、包装标识检验'!C133)</f>
        <v/>
      </c>
      <c r="D133" s="78" t="str">
        <f>IF('1、包装标识检验'!D133="","",'1、包装标识检验'!D133)</f>
        <v/>
      </c>
      <c r="E133" s="78" t="str">
        <f>IF('1、包装标识检验'!E133="","",'1、包装标识检验'!E133)</f>
        <v/>
      </c>
      <c r="F133" s="132" t="str">
        <f>IF('1、包装标识检验'!F133="","",'1、包装标识检验'!F133)</f>
        <v/>
      </c>
      <c r="G133" s="78" t="str">
        <f>IF('1、包装标识检验'!G133="","",'1、包装标识检验'!G133)</f>
        <v/>
      </c>
      <c r="H133" s="78" t="str">
        <f>IF('1、包装标识检验'!H133="","",'1、包装标识检验'!H133)</f>
        <v/>
      </c>
      <c r="I133" s="88" t="str">
        <f>IF('1、包装标识检验'!I133="","",'1、包装标识检验'!I133)</f>
        <v/>
      </c>
      <c r="J133" s="143"/>
      <c r="K133" s="100"/>
      <c r="L133" s="146"/>
      <c r="M133" s="146"/>
      <c r="N133" s="146"/>
      <c r="O133" s="146"/>
      <c r="P133" s="146"/>
      <c r="Q133" s="146"/>
      <c r="R133" s="163"/>
    </row>
    <row r="134" spans="2:18">
      <c r="B134" s="77" t="str">
        <f>IF('1、包装标识检验'!B134="","",'1、包装标识检验'!B134)</f>
        <v/>
      </c>
      <c r="C134" s="78" t="str">
        <f>IF('1、包装标识检验'!C134="","",'1、包装标识检验'!C134)</f>
        <v/>
      </c>
      <c r="D134" s="78" t="str">
        <f>IF('1、包装标识检验'!D134="","",'1、包装标识检验'!D134)</f>
        <v/>
      </c>
      <c r="E134" s="78" t="str">
        <f>IF('1、包装标识检验'!E134="","",'1、包装标识检验'!E134)</f>
        <v/>
      </c>
      <c r="F134" s="132" t="str">
        <f>IF('1、包装标识检验'!F134="","",'1、包装标识检验'!F134)</f>
        <v/>
      </c>
      <c r="G134" s="78" t="str">
        <f>IF('1、包装标识检验'!G134="","",'1、包装标识检验'!G134)</f>
        <v/>
      </c>
      <c r="H134" s="78" t="str">
        <f>IF('1、包装标识检验'!H134="","",'1、包装标识检验'!H134)</f>
        <v/>
      </c>
      <c r="I134" s="88" t="str">
        <f>IF('1、包装标识检验'!I134="","",'1、包装标识检验'!I134)</f>
        <v/>
      </c>
      <c r="J134" s="143"/>
      <c r="K134" s="100"/>
      <c r="L134" s="146"/>
      <c r="M134" s="146"/>
      <c r="N134" s="146"/>
      <c r="O134" s="146"/>
      <c r="P134" s="146"/>
      <c r="Q134" s="146"/>
      <c r="R134" s="163"/>
    </row>
    <row r="135" spans="2:18">
      <c r="B135" s="77" t="str">
        <f>IF('1、包装标识检验'!B135="","",'1、包装标识检验'!B135)</f>
        <v/>
      </c>
      <c r="C135" s="78" t="str">
        <f>IF('1、包装标识检验'!C135="","",'1、包装标识检验'!C135)</f>
        <v/>
      </c>
      <c r="D135" s="78" t="str">
        <f>IF('1、包装标识检验'!D135="","",'1、包装标识检验'!D135)</f>
        <v/>
      </c>
      <c r="E135" s="78" t="str">
        <f>IF('1、包装标识检验'!E135="","",'1、包装标识检验'!E135)</f>
        <v/>
      </c>
      <c r="F135" s="132" t="str">
        <f>IF('1、包装标识检验'!F135="","",'1、包装标识检验'!F135)</f>
        <v/>
      </c>
      <c r="G135" s="78" t="str">
        <f>IF('1、包装标识检验'!G135="","",'1、包装标识检验'!G135)</f>
        <v/>
      </c>
      <c r="H135" s="78" t="str">
        <f>IF('1、包装标识检验'!H135="","",'1、包装标识检验'!H135)</f>
        <v/>
      </c>
      <c r="I135" s="88" t="str">
        <f>IF('1、包装标识检验'!I135="","",'1、包装标识检验'!I135)</f>
        <v/>
      </c>
      <c r="J135" s="143"/>
      <c r="K135" s="100"/>
      <c r="L135" s="146"/>
      <c r="M135" s="146"/>
      <c r="N135" s="146"/>
      <c r="O135" s="146"/>
      <c r="P135" s="146"/>
      <c r="Q135" s="146"/>
      <c r="R135" s="163"/>
    </row>
    <row r="136" ht="16.35" spans="2:18">
      <c r="B136" s="114" t="str">
        <f>IF('1、包装标识检验'!B136="","",'1、包装标识检验'!B136)</f>
        <v/>
      </c>
      <c r="C136" s="115" t="str">
        <f>IF('1、包装标识检验'!C136="","",'1、包装标识检验'!C136)</f>
        <v/>
      </c>
      <c r="D136" s="115" t="str">
        <f>IF('1、包装标识检验'!D136="","",'1、包装标识检验'!D136)</f>
        <v/>
      </c>
      <c r="E136" s="115" t="str">
        <f>IF('1、包装标识检验'!E136="","",'1、包装标识检验'!E136)</f>
        <v/>
      </c>
      <c r="F136" s="152" t="str">
        <f>IF('1、包装标识检验'!F136="","",'1、包装标识检验'!F136)</f>
        <v/>
      </c>
      <c r="G136" s="115" t="str">
        <f>IF('1、包装标识检验'!G136="","",'1、包装标识检验'!G136)</f>
        <v/>
      </c>
      <c r="H136" s="115" t="str">
        <f>IF('1、包装标识检验'!H136="","",'1、包装标识检验'!H136)</f>
        <v/>
      </c>
      <c r="I136" s="117" t="str">
        <f>IF('1、包装标识检验'!I136="","",'1、包装标识检验'!I136)</f>
        <v/>
      </c>
      <c r="J136" s="153"/>
      <c r="K136" s="154"/>
      <c r="L136" s="157"/>
      <c r="M136" s="157"/>
      <c r="N136" s="157"/>
      <c r="O136" s="157"/>
      <c r="P136" s="157"/>
      <c r="Q136" s="157"/>
      <c r="R136" s="164"/>
    </row>
  </sheetData>
  <mergeCells count="15">
    <mergeCell ref="B3:I3"/>
    <mergeCell ref="J3:R3"/>
    <mergeCell ref="L4:Q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R4:R5"/>
    <mergeCell ref="B1:Q2"/>
  </mergeCells>
  <dataValidations count="4">
    <dataValidation type="list" allowBlank="1" showInputMessage="1" showErrorMessage="1" sqref="C6:C136">
      <formula1>标准维护</formula1>
    </dataValidation>
    <dataValidation type="list" allowBlank="1" showInputMessage="1" showErrorMessage="1" sqref="D6:D136">
      <formula1>"一类,二、三类,四、五类"</formula1>
    </dataValidation>
    <dataValidation type="list" allowBlank="1" showInputMessage="1" showErrorMessage="1" sqref="K6:K136">
      <formula1>"无,异味,霉变,异味及霉变"</formula1>
    </dataValidation>
    <dataValidation type="list" allowBlank="1" showInputMessage="1" showErrorMessage="1" sqref="G6:G136 H6:H136">
      <formula1>班次维护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4"/>
  </sheetPr>
  <dimension ref="B1:X136"/>
  <sheetViews>
    <sheetView workbookViewId="0">
      <pane xSplit="9" ySplit="5" topLeftCell="W30" activePane="bottomRight" state="frozen"/>
      <selection/>
      <selection pane="topRight"/>
      <selection pane="bottomLeft"/>
      <selection pane="bottomRight" activeCell="I6" sqref="I6"/>
    </sheetView>
  </sheetViews>
  <sheetFormatPr defaultColWidth="9" defaultRowHeight="15.6"/>
  <cols>
    <col min="1" max="1" width="2.125" style="69" customWidth="1"/>
    <col min="2" max="2" width="12.875" style="69" customWidth="1"/>
    <col min="3" max="3" width="18.375" style="69" customWidth="1"/>
    <col min="4" max="4" width="9.125" style="69" customWidth="1"/>
    <col min="5" max="5" width="25.25" style="69" customWidth="1"/>
    <col min="6" max="6" width="10.375" style="69" customWidth="1"/>
    <col min="7" max="8" width="4.75" style="69" customWidth="1"/>
    <col min="9" max="9" width="10.375" style="69" customWidth="1"/>
    <col min="10" max="10" width="17.5" style="69" customWidth="1"/>
    <col min="11" max="11" width="12" style="69" customWidth="1"/>
    <col min="12" max="12" width="17.5" style="69" customWidth="1"/>
    <col min="13" max="13" width="13.75" style="69" customWidth="1"/>
    <col min="14" max="14" width="12.75" style="69" customWidth="1"/>
    <col min="15" max="15" width="11" style="69" customWidth="1"/>
    <col min="16" max="16" width="13.625" style="69" customWidth="1"/>
    <col min="17" max="17" width="13.75" style="69" customWidth="1"/>
    <col min="18" max="19" width="15.5" style="69" customWidth="1"/>
    <col min="20" max="21" width="19.25" style="69" customWidth="1"/>
    <col min="22" max="22" width="21.125" style="69" customWidth="1"/>
    <col min="23" max="23" width="22.875" style="69" customWidth="1"/>
    <col min="24" max="24" width="10.25" style="69" customWidth="1"/>
    <col min="25" max="16384" width="9" style="69"/>
  </cols>
  <sheetData>
    <row r="1" ht="18" customHeight="1" spans="2:24">
      <c r="B1" s="130" t="s">
        <v>64</v>
      </c>
      <c r="C1" s="130"/>
      <c r="D1" s="130"/>
      <c r="E1" s="130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</row>
    <row r="2" ht="18" customHeight="1" spans="2:24">
      <c r="B2" s="131"/>
      <c r="C2" s="131"/>
      <c r="D2" s="131"/>
      <c r="E2" s="131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</row>
    <row r="3" ht="13.5" customHeight="1" spans="2:24">
      <c r="B3" s="73" t="s">
        <v>5</v>
      </c>
      <c r="C3" s="74"/>
      <c r="D3" s="74"/>
      <c r="E3" s="74"/>
      <c r="F3" s="74"/>
      <c r="G3" s="74"/>
      <c r="H3" s="74"/>
      <c r="I3" s="80"/>
      <c r="J3" s="133" t="s">
        <v>65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47"/>
    </row>
    <row r="4" ht="13.5" customHeight="1" spans="2:24">
      <c r="B4" s="75" t="s">
        <v>7</v>
      </c>
      <c r="C4" s="76" t="s">
        <v>8</v>
      </c>
      <c r="D4" s="76" t="s">
        <v>9</v>
      </c>
      <c r="E4" s="76" t="s">
        <v>10</v>
      </c>
      <c r="F4" s="76" t="s">
        <v>11</v>
      </c>
      <c r="G4" s="76" t="s">
        <v>12</v>
      </c>
      <c r="H4" s="76" t="s">
        <v>13</v>
      </c>
      <c r="I4" s="85" t="s">
        <v>14</v>
      </c>
      <c r="J4" s="135" t="s">
        <v>66</v>
      </c>
      <c r="K4" s="136" t="s">
        <v>67</v>
      </c>
      <c r="L4" s="136" t="s">
        <v>68</v>
      </c>
      <c r="M4" s="137" t="s">
        <v>69</v>
      </c>
      <c r="N4" s="136" t="s">
        <v>70</v>
      </c>
      <c r="O4" s="136" t="s">
        <v>71</v>
      </c>
      <c r="P4" s="138" t="s">
        <v>72</v>
      </c>
      <c r="Q4" s="138" t="s">
        <v>73</v>
      </c>
      <c r="R4" s="138" t="s">
        <v>74</v>
      </c>
      <c r="S4" s="138" t="s">
        <v>75</v>
      </c>
      <c r="T4" s="138" t="s">
        <v>76</v>
      </c>
      <c r="U4" s="138" t="s">
        <v>77</v>
      </c>
      <c r="V4" s="138" t="s">
        <v>78</v>
      </c>
      <c r="W4" s="138" t="s">
        <v>79</v>
      </c>
      <c r="X4" s="148" t="s">
        <v>80</v>
      </c>
    </row>
    <row r="5" ht="13.5" customHeight="1" spans="2:24">
      <c r="B5" s="75"/>
      <c r="C5" s="76"/>
      <c r="D5" s="76"/>
      <c r="E5" s="76"/>
      <c r="F5" s="76"/>
      <c r="G5" s="76"/>
      <c r="H5" s="76"/>
      <c r="I5" s="85"/>
      <c r="J5" s="139"/>
      <c r="K5" s="140"/>
      <c r="L5" s="140"/>
      <c r="M5" s="141"/>
      <c r="N5" s="140"/>
      <c r="O5" s="140"/>
      <c r="P5" s="142"/>
      <c r="Q5" s="142"/>
      <c r="R5" s="142"/>
      <c r="S5" s="142"/>
      <c r="T5" s="142"/>
      <c r="U5" s="142"/>
      <c r="V5" s="142"/>
      <c r="W5" s="142"/>
      <c r="X5" s="149"/>
    </row>
    <row r="6" ht="12" customHeight="1" spans="2:24">
      <c r="B6" s="77"/>
      <c r="C6" s="78"/>
      <c r="D6" s="78"/>
      <c r="E6" s="78"/>
      <c r="F6" s="132"/>
      <c r="G6" s="78"/>
      <c r="H6" s="78"/>
      <c r="I6" s="88"/>
      <c r="J6" s="143"/>
      <c r="K6" s="100"/>
      <c r="L6" s="100"/>
      <c r="M6" s="144"/>
      <c r="N6" s="145"/>
      <c r="O6" s="145"/>
      <c r="P6" s="146"/>
      <c r="Q6" s="146"/>
      <c r="R6" s="146"/>
      <c r="S6" s="146"/>
      <c r="T6" s="146"/>
      <c r="U6" s="146"/>
      <c r="V6" s="146"/>
      <c r="W6" s="146"/>
      <c r="X6" s="150"/>
    </row>
    <row r="7" ht="12" customHeight="1" spans="2:24">
      <c r="B7" s="77"/>
      <c r="C7" s="78"/>
      <c r="D7" s="78"/>
      <c r="E7" s="78"/>
      <c r="F7" s="132"/>
      <c r="G7" s="78"/>
      <c r="H7" s="78"/>
      <c r="I7" s="88"/>
      <c r="J7" s="143"/>
      <c r="K7" s="100"/>
      <c r="L7" s="100"/>
      <c r="M7" s="144"/>
      <c r="N7" s="145"/>
      <c r="O7" s="145"/>
      <c r="P7" s="146"/>
      <c r="Q7" s="146"/>
      <c r="R7" s="146"/>
      <c r="S7" s="146"/>
      <c r="T7" s="146"/>
      <c r="U7" s="146"/>
      <c r="V7" s="146"/>
      <c r="W7" s="146"/>
      <c r="X7" s="150"/>
    </row>
    <row r="8" ht="12" customHeight="1" spans="2:24">
      <c r="B8" s="77"/>
      <c r="C8" s="78"/>
      <c r="D8" s="78"/>
      <c r="E8" s="78"/>
      <c r="F8" s="132"/>
      <c r="G8" s="78"/>
      <c r="H8" s="78"/>
      <c r="I8" s="88"/>
      <c r="J8" s="143"/>
      <c r="K8" s="100"/>
      <c r="L8" s="100"/>
      <c r="M8" s="144"/>
      <c r="N8" s="145"/>
      <c r="O8" s="145"/>
      <c r="P8" s="146"/>
      <c r="Q8" s="146"/>
      <c r="R8" s="146"/>
      <c r="S8" s="146"/>
      <c r="T8" s="146"/>
      <c r="U8" s="146"/>
      <c r="V8" s="146"/>
      <c r="W8" s="146"/>
      <c r="X8" s="150"/>
    </row>
    <row r="9" ht="12" customHeight="1" spans="2:24">
      <c r="B9" s="77"/>
      <c r="C9" s="78"/>
      <c r="D9" s="78"/>
      <c r="E9" s="78"/>
      <c r="F9" s="132"/>
      <c r="G9" s="78"/>
      <c r="H9" s="78"/>
      <c r="I9" s="88"/>
      <c r="J9" s="143"/>
      <c r="K9" s="100"/>
      <c r="L9" s="100"/>
      <c r="M9" s="144"/>
      <c r="N9" s="145"/>
      <c r="O9" s="145"/>
      <c r="P9" s="146"/>
      <c r="Q9" s="146"/>
      <c r="R9" s="146"/>
      <c r="S9" s="146"/>
      <c r="T9" s="146"/>
      <c r="U9" s="146"/>
      <c r="V9" s="146"/>
      <c r="W9" s="146"/>
      <c r="X9" s="150"/>
    </row>
    <row r="10" ht="12" customHeight="1" spans="2:24">
      <c r="B10" s="77"/>
      <c r="C10" s="78"/>
      <c r="D10" s="78"/>
      <c r="E10" s="78"/>
      <c r="F10" s="132"/>
      <c r="G10" s="78"/>
      <c r="H10" s="78"/>
      <c r="I10" s="88"/>
      <c r="J10" s="143"/>
      <c r="K10" s="100"/>
      <c r="L10" s="100"/>
      <c r="M10" s="144"/>
      <c r="N10" s="145"/>
      <c r="O10" s="145"/>
      <c r="P10" s="146"/>
      <c r="Q10" s="146"/>
      <c r="R10" s="146"/>
      <c r="S10" s="146"/>
      <c r="T10" s="146"/>
      <c r="U10" s="146"/>
      <c r="V10" s="146"/>
      <c r="W10" s="146"/>
      <c r="X10" s="150"/>
    </row>
    <row r="11" ht="12" customHeight="1" spans="2:24">
      <c r="B11" s="77"/>
      <c r="C11" s="78"/>
      <c r="D11" s="78"/>
      <c r="E11" s="78"/>
      <c r="F11" s="132"/>
      <c r="G11" s="78"/>
      <c r="H11" s="78"/>
      <c r="I11" s="88"/>
      <c r="J11" s="143"/>
      <c r="K11" s="100"/>
      <c r="L11" s="100"/>
      <c r="M11" s="144"/>
      <c r="N11" s="145"/>
      <c r="O11" s="145"/>
      <c r="P11" s="146"/>
      <c r="Q11" s="146"/>
      <c r="R11" s="146"/>
      <c r="S11" s="146"/>
      <c r="T11" s="146"/>
      <c r="U11" s="146"/>
      <c r="V11" s="146"/>
      <c r="W11" s="146"/>
      <c r="X11" s="150"/>
    </row>
    <row r="12" ht="12" customHeight="1" spans="2:24">
      <c r="B12" s="77"/>
      <c r="C12" s="78"/>
      <c r="D12" s="78"/>
      <c r="E12" s="78"/>
      <c r="F12" s="132"/>
      <c r="G12" s="78"/>
      <c r="H12" s="78"/>
      <c r="I12" s="88"/>
      <c r="J12" s="143"/>
      <c r="K12" s="100"/>
      <c r="L12" s="100"/>
      <c r="M12" s="144"/>
      <c r="N12" s="145"/>
      <c r="O12" s="145"/>
      <c r="P12" s="146"/>
      <c r="Q12" s="146"/>
      <c r="R12" s="146"/>
      <c r="S12" s="146"/>
      <c r="T12" s="146"/>
      <c r="U12" s="146"/>
      <c r="V12" s="146"/>
      <c r="W12" s="146"/>
      <c r="X12" s="150"/>
    </row>
    <row r="13" ht="12" customHeight="1" spans="2:24">
      <c r="B13" s="77"/>
      <c r="C13" s="78"/>
      <c r="D13" s="78"/>
      <c r="E13" s="78"/>
      <c r="F13" s="132"/>
      <c r="G13" s="78"/>
      <c r="H13" s="78"/>
      <c r="I13" s="88"/>
      <c r="J13" s="143"/>
      <c r="K13" s="100"/>
      <c r="L13" s="100"/>
      <c r="M13" s="144"/>
      <c r="N13" s="145"/>
      <c r="O13" s="145"/>
      <c r="P13" s="146"/>
      <c r="Q13" s="146"/>
      <c r="R13" s="146"/>
      <c r="S13" s="146"/>
      <c r="T13" s="146"/>
      <c r="U13" s="146"/>
      <c r="V13" s="146"/>
      <c r="W13" s="146"/>
      <c r="X13" s="150"/>
    </row>
    <row r="14" ht="12" customHeight="1" spans="2:24">
      <c r="B14" s="77"/>
      <c r="C14" s="78"/>
      <c r="D14" s="78"/>
      <c r="E14" s="78"/>
      <c r="F14" s="132"/>
      <c r="G14" s="78"/>
      <c r="H14" s="78"/>
      <c r="I14" s="88"/>
      <c r="J14" s="143"/>
      <c r="K14" s="100"/>
      <c r="L14" s="100"/>
      <c r="M14" s="144"/>
      <c r="N14" s="145"/>
      <c r="O14" s="145"/>
      <c r="P14" s="146"/>
      <c r="Q14" s="146"/>
      <c r="R14" s="146"/>
      <c r="S14" s="146"/>
      <c r="T14" s="146"/>
      <c r="U14" s="146"/>
      <c r="V14" s="146"/>
      <c r="W14" s="146"/>
      <c r="X14" s="150"/>
    </row>
    <row r="15" ht="12" customHeight="1" spans="2:24">
      <c r="B15" s="77"/>
      <c r="C15" s="78"/>
      <c r="D15" s="78"/>
      <c r="E15" s="78"/>
      <c r="F15" s="132"/>
      <c r="G15" s="78"/>
      <c r="H15" s="78"/>
      <c r="I15" s="88"/>
      <c r="J15" s="143"/>
      <c r="K15" s="100"/>
      <c r="L15" s="100"/>
      <c r="M15" s="144"/>
      <c r="N15" s="145"/>
      <c r="O15" s="145"/>
      <c r="P15" s="146"/>
      <c r="Q15" s="146"/>
      <c r="R15" s="146"/>
      <c r="S15" s="146"/>
      <c r="T15" s="146"/>
      <c r="U15" s="146"/>
      <c r="V15" s="146"/>
      <c r="W15" s="146"/>
      <c r="X15" s="150"/>
    </row>
    <row r="16" ht="12" customHeight="1" spans="2:24">
      <c r="B16" s="77"/>
      <c r="C16" s="78"/>
      <c r="D16" s="78"/>
      <c r="E16" s="78"/>
      <c r="F16" s="132"/>
      <c r="G16" s="78"/>
      <c r="H16" s="78"/>
      <c r="I16" s="88"/>
      <c r="J16" s="143"/>
      <c r="K16" s="100"/>
      <c r="L16" s="100"/>
      <c r="M16" s="144"/>
      <c r="N16" s="145"/>
      <c r="O16" s="145"/>
      <c r="P16" s="146"/>
      <c r="Q16" s="146"/>
      <c r="R16" s="146"/>
      <c r="S16" s="146"/>
      <c r="T16" s="146"/>
      <c r="U16" s="146"/>
      <c r="V16" s="146"/>
      <c r="W16" s="146"/>
      <c r="X16" s="150"/>
    </row>
    <row r="17" ht="12" customHeight="1" spans="2:24">
      <c r="B17" s="77"/>
      <c r="C17" s="78"/>
      <c r="D17" s="78"/>
      <c r="E17" s="78"/>
      <c r="F17" s="132"/>
      <c r="G17" s="78"/>
      <c r="H17" s="78"/>
      <c r="I17" s="88"/>
      <c r="J17" s="143"/>
      <c r="K17" s="100"/>
      <c r="L17" s="100"/>
      <c r="M17" s="144"/>
      <c r="N17" s="145"/>
      <c r="O17" s="145"/>
      <c r="P17" s="146"/>
      <c r="Q17" s="146"/>
      <c r="R17" s="146"/>
      <c r="S17" s="146"/>
      <c r="T17" s="146"/>
      <c r="U17" s="146"/>
      <c r="V17" s="146"/>
      <c r="W17" s="146"/>
      <c r="X17" s="150"/>
    </row>
    <row r="18" ht="12" customHeight="1" spans="2:24">
      <c r="B18" s="77"/>
      <c r="C18" s="78"/>
      <c r="D18" s="78"/>
      <c r="E18" s="78"/>
      <c r="F18" s="132"/>
      <c r="G18" s="78"/>
      <c r="H18" s="78"/>
      <c r="I18" s="88"/>
      <c r="J18" s="143"/>
      <c r="K18" s="100"/>
      <c r="L18" s="100"/>
      <c r="M18" s="144"/>
      <c r="N18" s="145"/>
      <c r="O18" s="145"/>
      <c r="P18" s="146"/>
      <c r="Q18" s="146"/>
      <c r="R18" s="146"/>
      <c r="S18" s="146"/>
      <c r="T18" s="146"/>
      <c r="U18" s="146"/>
      <c r="V18" s="146"/>
      <c r="W18" s="146"/>
      <c r="X18" s="150"/>
    </row>
    <row r="19" ht="12" customHeight="1" spans="2:24">
      <c r="B19" s="77"/>
      <c r="C19" s="78"/>
      <c r="D19" s="78"/>
      <c r="E19" s="78"/>
      <c r="F19" s="132"/>
      <c r="G19" s="78"/>
      <c r="H19" s="78"/>
      <c r="I19" s="88"/>
      <c r="J19" s="143"/>
      <c r="K19" s="100"/>
      <c r="L19" s="100"/>
      <c r="M19" s="144"/>
      <c r="N19" s="145"/>
      <c r="O19" s="145"/>
      <c r="P19" s="146"/>
      <c r="Q19" s="146"/>
      <c r="R19" s="146"/>
      <c r="S19" s="146"/>
      <c r="T19" s="146"/>
      <c r="U19" s="146"/>
      <c r="V19" s="146"/>
      <c r="W19" s="146"/>
      <c r="X19" s="150"/>
    </row>
    <row r="20" ht="12" customHeight="1" spans="2:24">
      <c r="B20" s="77"/>
      <c r="C20" s="78"/>
      <c r="D20" s="78"/>
      <c r="E20" s="78"/>
      <c r="F20" s="132"/>
      <c r="G20" s="78"/>
      <c r="H20" s="78"/>
      <c r="I20" s="88"/>
      <c r="J20" s="143"/>
      <c r="K20" s="100"/>
      <c r="L20" s="100"/>
      <c r="M20" s="144"/>
      <c r="N20" s="145"/>
      <c r="O20" s="145"/>
      <c r="P20" s="146"/>
      <c r="Q20" s="146"/>
      <c r="R20" s="146"/>
      <c r="S20" s="146"/>
      <c r="T20" s="146"/>
      <c r="U20" s="146"/>
      <c r="V20" s="146"/>
      <c r="W20" s="146"/>
      <c r="X20" s="150"/>
    </row>
    <row r="21" ht="12" customHeight="1" spans="2:24">
      <c r="B21" s="77"/>
      <c r="C21" s="78"/>
      <c r="D21" s="78"/>
      <c r="E21" s="78"/>
      <c r="F21" s="132"/>
      <c r="G21" s="78"/>
      <c r="H21" s="78"/>
      <c r="I21" s="88"/>
      <c r="J21" s="143"/>
      <c r="K21" s="100"/>
      <c r="L21" s="100"/>
      <c r="M21" s="144"/>
      <c r="N21" s="145"/>
      <c r="O21" s="145"/>
      <c r="P21" s="146"/>
      <c r="Q21" s="146"/>
      <c r="R21" s="146"/>
      <c r="S21" s="146"/>
      <c r="T21" s="146"/>
      <c r="U21" s="146"/>
      <c r="V21" s="146"/>
      <c r="W21" s="146"/>
      <c r="X21" s="150"/>
    </row>
    <row r="22" ht="12" customHeight="1" spans="2:24">
      <c r="B22" s="77"/>
      <c r="C22" s="78"/>
      <c r="D22" s="78"/>
      <c r="E22" s="78"/>
      <c r="F22" s="132"/>
      <c r="G22" s="78"/>
      <c r="H22" s="78"/>
      <c r="I22" s="88"/>
      <c r="J22" s="143"/>
      <c r="K22" s="100"/>
      <c r="L22" s="100"/>
      <c r="M22" s="144"/>
      <c r="N22" s="145"/>
      <c r="O22" s="145"/>
      <c r="P22" s="146"/>
      <c r="Q22" s="146"/>
      <c r="R22" s="146"/>
      <c r="S22" s="146"/>
      <c r="T22" s="146"/>
      <c r="U22" s="146"/>
      <c r="V22" s="146"/>
      <c r="W22" s="146"/>
      <c r="X22" s="150"/>
    </row>
    <row r="23" ht="12" customHeight="1" spans="2:24">
      <c r="B23" s="77"/>
      <c r="C23" s="78"/>
      <c r="D23" s="78"/>
      <c r="E23" s="78"/>
      <c r="F23" s="132"/>
      <c r="G23" s="78"/>
      <c r="H23" s="78"/>
      <c r="I23" s="88"/>
      <c r="J23" s="143"/>
      <c r="K23" s="100"/>
      <c r="L23" s="100"/>
      <c r="M23" s="144"/>
      <c r="N23" s="145"/>
      <c r="O23" s="145"/>
      <c r="P23" s="146"/>
      <c r="Q23" s="146"/>
      <c r="R23" s="146"/>
      <c r="S23" s="146"/>
      <c r="T23" s="146"/>
      <c r="U23" s="146"/>
      <c r="V23" s="146"/>
      <c r="W23" s="146"/>
      <c r="X23" s="150"/>
    </row>
    <row r="24" ht="12" customHeight="1" spans="2:24">
      <c r="B24" s="77"/>
      <c r="C24" s="78"/>
      <c r="D24" s="78"/>
      <c r="E24" s="78"/>
      <c r="F24" s="132"/>
      <c r="G24" s="78"/>
      <c r="H24" s="78"/>
      <c r="I24" s="88"/>
      <c r="J24" s="143"/>
      <c r="K24" s="100"/>
      <c r="L24" s="100"/>
      <c r="M24" s="144"/>
      <c r="N24" s="145"/>
      <c r="O24" s="145"/>
      <c r="P24" s="146"/>
      <c r="Q24" s="146"/>
      <c r="R24" s="146"/>
      <c r="S24" s="146"/>
      <c r="T24" s="146"/>
      <c r="U24" s="146"/>
      <c r="V24" s="146"/>
      <c r="W24" s="146"/>
      <c r="X24" s="150"/>
    </row>
    <row r="25" ht="12" customHeight="1" spans="2:24">
      <c r="B25" s="77"/>
      <c r="C25" s="78"/>
      <c r="D25" s="78"/>
      <c r="E25" s="78"/>
      <c r="F25" s="132"/>
      <c r="G25" s="78"/>
      <c r="H25" s="78"/>
      <c r="I25" s="88"/>
      <c r="J25" s="143"/>
      <c r="K25" s="100"/>
      <c r="L25" s="100"/>
      <c r="M25" s="144"/>
      <c r="N25" s="145"/>
      <c r="O25" s="145"/>
      <c r="P25" s="146"/>
      <c r="Q25" s="146"/>
      <c r="R25" s="146"/>
      <c r="S25" s="146"/>
      <c r="T25" s="146"/>
      <c r="U25" s="146"/>
      <c r="V25" s="146"/>
      <c r="W25" s="146"/>
      <c r="X25" s="150"/>
    </row>
    <row r="26" ht="12" customHeight="1" spans="2:24">
      <c r="B26" s="77"/>
      <c r="C26" s="78"/>
      <c r="D26" s="78"/>
      <c r="E26" s="78"/>
      <c r="F26" s="132"/>
      <c r="G26" s="78"/>
      <c r="H26" s="78"/>
      <c r="I26" s="88"/>
      <c r="J26" s="143"/>
      <c r="K26" s="100"/>
      <c r="L26" s="100"/>
      <c r="M26" s="144"/>
      <c r="N26" s="145"/>
      <c r="O26" s="145"/>
      <c r="P26" s="146"/>
      <c r="Q26" s="146"/>
      <c r="R26" s="146"/>
      <c r="S26" s="146"/>
      <c r="T26" s="146"/>
      <c r="U26" s="146"/>
      <c r="V26" s="146"/>
      <c r="W26" s="146"/>
      <c r="X26" s="150"/>
    </row>
    <row r="27" ht="12" customHeight="1" spans="2:24">
      <c r="B27" s="77"/>
      <c r="C27" s="78"/>
      <c r="D27" s="78"/>
      <c r="E27" s="78"/>
      <c r="F27" s="132"/>
      <c r="G27" s="78"/>
      <c r="H27" s="78"/>
      <c r="I27" s="88"/>
      <c r="J27" s="143"/>
      <c r="K27" s="100"/>
      <c r="L27" s="100"/>
      <c r="M27" s="144"/>
      <c r="N27" s="145"/>
      <c r="O27" s="145"/>
      <c r="P27" s="146"/>
      <c r="Q27" s="146"/>
      <c r="R27" s="146"/>
      <c r="S27" s="146"/>
      <c r="T27" s="146"/>
      <c r="U27" s="146"/>
      <c r="V27" s="146"/>
      <c r="W27" s="146"/>
      <c r="X27" s="150"/>
    </row>
    <row r="28" ht="12" customHeight="1" spans="2:24">
      <c r="B28" s="77"/>
      <c r="C28" s="78"/>
      <c r="D28" s="78"/>
      <c r="E28" s="78"/>
      <c r="F28" s="132"/>
      <c r="G28" s="78"/>
      <c r="H28" s="78"/>
      <c r="I28" s="88"/>
      <c r="J28" s="143"/>
      <c r="K28" s="100"/>
      <c r="L28" s="100"/>
      <c r="M28" s="144"/>
      <c r="N28" s="145"/>
      <c r="O28" s="145"/>
      <c r="P28" s="146"/>
      <c r="Q28" s="146"/>
      <c r="R28" s="146"/>
      <c r="S28" s="146"/>
      <c r="T28" s="146"/>
      <c r="U28" s="146"/>
      <c r="V28" s="146"/>
      <c r="W28" s="146"/>
      <c r="X28" s="150"/>
    </row>
    <row r="29" ht="12" customHeight="1" spans="2:24">
      <c r="B29" s="77"/>
      <c r="C29" s="78"/>
      <c r="D29" s="78"/>
      <c r="E29" s="78"/>
      <c r="F29" s="132"/>
      <c r="G29" s="78"/>
      <c r="H29" s="78"/>
      <c r="I29" s="88"/>
      <c r="J29" s="143"/>
      <c r="K29" s="100"/>
      <c r="L29" s="100"/>
      <c r="M29" s="144"/>
      <c r="N29" s="145"/>
      <c r="O29" s="145"/>
      <c r="P29" s="146"/>
      <c r="Q29" s="146"/>
      <c r="R29" s="146"/>
      <c r="S29" s="146"/>
      <c r="T29" s="146"/>
      <c r="U29" s="146"/>
      <c r="V29" s="146"/>
      <c r="W29" s="146"/>
      <c r="X29" s="150"/>
    </row>
    <row r="30" ht="12" customHeight="1" spans="2:24">
      <c r="B30" s="77"/>
      <c r="C30" s="78"/>
      <c r="D30" s="78"/>
      <c r="E30" s="78"/>
      <c r="F30" s="132"/>
      <c r="G30" s="78"/>
      <c r="H30" s="78"/>
      <c r="I30" s="88"/>
      <c r="J30" s="143"/>
      <c r="K30" s="100"/>
      <c r="L30" s="100"/>
      <c r="M30" s="144"/>
      <c r="N30" s="145"/>
      <c r="O30" s="145"/>
      <c r="P30" s="146"/>
      <c r="Q30" s="146"/>
      <c r="R30" s="146"/>
      <c r="S30" s="146"/>
      <c r="T30" s="146"/>
      <c r="U30" s="146"/>
      <c r="V30" s="146"/>
      <c r="W30" s="146"/>
      <c r="X30" s="150"/>
    </row>
    <row r="31" ht="12" customHeight="1" spans="2:24">
      <c r="B31" s="77"/>
      <c r="C31" s="78"/>
      <c r="D31" s="78"/>
      <c r="E31" s="78"/>
      <c r="F31" s="132"/>
      <c r="G31" s="78"/>
      <c r="H31" s="78"/>
      <c r="I31" s="88"/>
      <c r="J31" s="143"/>
      <c r="K31" s="100"/>
      <c r="L31" s="100"/>
      <c r="M31" s="144"/>
      <c r="N31" s="145"/>
      <c r="O31" s="145"/>
      <c r="P31" s="146"/>
      <c r="Q31" s="146"/>
      <c r="R31" s="146"/>
      <c r="S31" s="146"/>
      <c r="T31" s="146"/>
      <c r="U31" s="146"/>
      <c r="V31" s="146"/>
      <c r="W31" s="146"/>
      <c r="X31" s="150"/>
    </row>
    <row r="32" ht="12" customHeight="1" spans="2:24">
      <c r="B32" s="77"/>
      <c r="C32" s="78"/>
      <c r="D32" s="78"/>
      <c r="E32" s="78"/>
      <c r="F32" s="132"/>
      <c r="G32" s="78"/>
      <c r="H32" s="78"/>
      <c r="I32" s="88"/>
      <c r="J32" s="143"/>
      <c r="K32" s="100"/>
      <c r="L32" s="100"/>
      <c r="M32" s="144"/>
      <c r="N32" s="145"/>
      <c r="O32" s="145"/>
      <c r="P32" s="146"/>
      <c r="Q32" s="146"/>
      <c r="R32" s="146"/>
      <c r="S32" s="146"/>
      <c r="T32" s="146"/>
      <c r="U32" s="146"/>
      <c r="V32" s="146"/>
      <c r="W32" s="146"/>
      <c r="X32" s="150"/>
    </row>
    <row r="33" ht="12" customHeight="1" spans="2:24">
      <c r="B33" s="77"/>
      <c r="C33" s="78"/>
      <c r="D33" s="78"/>
      <c r="E33" s="78"/>
      <c r="F33" s="132"/>
      <c r="G33" s="78"/>
      <c r="H33" s="78"/>
      <c r="I33" s="88"/>
      <c r="J33" s="143"/>
      <c r="K33" s="100"/>
      <c r="L33" s="100"/>
      <c r="M33" s="144"/>
      <c r="N33" s="145"/>
      <c r="O33" s="145"/>
      <c r="P33" s="146"/>
      <c r="Q33" s="146"/>
      <c r="R33" s="146"/>
      <c r="S33" s="146"/>
      <c r="T33" s="146"/>
      <c r="U33" s="146"/>
      <c r="V33" s="146"/>
      <c r="W33" s="146"/>
      <c r="X33" s="150"/>
    </row>
    <row r="34" ht="12" customHeight="1" spans="2:24">
      <c r="B34" s="77"/>
      <c r="C34" s="78"/>
      <c r="D34" s="78"/>
      <c r="E34" s="78"/>
      <c r="F34" s="132"/>
      <c r="G34" s="78"/>
      <c r="H34" s="78"/>
      <c r="I34" s="88"/>
      <c r="J34" s="143"/>
      <c r="K34" s="100"/>
      <c r="L34" s="100"/>
      <c r="M34" s="144"/>
      <c r="N34" s="145"/>
      <c r="O34" s="145"/>
      <c r="P34" s="146"/>
      <c r="Q34" s="146"/>
      <c r="R34" s="146"/>
      <c r="S34" s="146"/>
      <c r="T34" s="146"/>
      <c r="U34" s="146"/>
      <c r="V34" s="146"/>
      <c r="W34" s="146"/>
      <c r="X34" s="150"/>
    </row>
    <row r="35" ht="12" customHeight="1" spans="2:24">
      <c r="B35" s="77"/>
      <c r="C35" s="78"/>
      <c r="D35" s="78"/>
      <c r="E35" s="78"/>
      <c r="F35" s="132"/>
      <c r="G35" s="78"/>
      <c r="H35" s="78"/>
      <c r="I35" s="88"/>
      <c r="J35" s="143"/>
      <c r="K35" s="100"/>
      <c r="L35" s="100"/>
      <c r="M35" s="144"/>
      <c r="N35" s="145"/>
      <c r="O35" s="145"/>
      <c r="P35" s="146"/>
      <c r="Q35" s="146"/>
      <c r="R35" s="146"/>
      <c r="S35" s="146"/>
      <c r="T35" s="146"/>
      <c r="U35" s="146"/>
      <c r="V35" s="146"/>
      <c r="W35" s="146"/>
      <c r="X35" s="150"/>
    </row>
    <row r="36" ht="12" customHeight="1" spans="2:24">
      <c r="B36" s="77"/>
      <c r="C36" s="78"/>
      <c r="D36" s="78"/>
      <c r="E36" s="78"/>
      <c r="F36" s="132"/>
      <c r="G36" s="78"/>
      <c r="H36" s="78"/>
      <c r="I36" s="88"/>
      <c r="J36" s="143"/>
      <c r="K36" s="100"/>
      <c r="L36" s="100"/>
      <c r="M36" s="144"/>
      <c r="N36" s="145"/>
      <c r="O36" s="145"/>
      <c r="P36" s="146"/>
      <c r="Q36" s="146"/>
      <c r="R36" s="146"/>
      <c r="S36" s="146"/>
      <c r="T36" s="146"/>
      <c r="U36" s="146"/>
      <c r="V36" s="146"/>
      <c r="W36" s="146"/>
      <c r="X36" s="150"/>
    </row>
    <row r="37" ht="12" customHeight="1" spans="2:24">
      <c r="B37" s="77"/>
      <c r="C37" s="78"/>
      <c r="D37" s="78"/>
      <c r="E37" s="78"/>
      <c r="F37" s="132"/>
      <c r="G37" s="78"/>
      <c r="H37" s="78"/>
      <c r="I37" s="88"/>
      <c r="J37" s="143"/>
      <c r="K37" s="100"/>
      <c r="L37" s="100"/>
      <c r="M37" s="144"/>
      <c r="N37" s="145"/>
      <c r="O37" s="145"/>
      <c r="P37" s="146"/>
      <c r="Q37" s="146"/>
      <c r="R37" s="146"/>
      <c r="S37" s="146"/>
      <c r="T37" s="146"/>
      <c r="U37" s="146"/>
      <c r="V37" s="146"/>
      <c r="W37" s="146"/>
      <c r="X37" s="150"/>
    </row>
    <row r="38" ht="12" customHeight="1" spans="2:24">
      <c r="B38" s="77"/>
      <c r="C38" s="78"/>
      <c r="D38" s="78"/>
      <c r="E38" s="78"/>
      <c r="F38" s="132"/>
      <c r="G38" s="78"/>
      <c r="H38" s="78"/>
      <c r="I38" s="88"/>
      <c r="J38" s="143"/>
      <c r="K38" s="100"/>
      <c r="L38" s="100"/>
      <c r="M38" s="144"/>
      <c r="N38" s="145"/>
      <c r="O38" s="145"/>
      <c r="P38" s="146"/>
      <c r="Q38" s="146"/>
      <c r="R38" s="146"/>
      <c r="S38" s="146"/>
      <c r="T38" s="146"/>
      <c r="U38" s="146"/>
      <c r="V38" s="146"/>
      <c r="W38" s="146"/>
      <c r="X38" s="150"/>
    </row>
    <row r="39" ht="12" customHeight="1" spans="2:24">
      <c r="B39" s="77"/>
      <c r="C39" s="78"/>
      <c r="D39" s="78"/>
      <c r="E39" s="78"/>
      <c r="F39" s="132"/>
      <c r="G39" s="78"/>
      <c r="H39" s="78"/>
      <c r="I39" s="88"/>
      <c r="J39" s="143"/>
      <c r="K39" s="100"/>
      <c r="L39" s="100"/>
      <c r="M39" s="144"/>
      <c r="N39" s="145"/>
      <c r="O39" s="145"/>
      <c r="P39" s="146"/>
      <c r="Q39" s="146"/>
      <c r="R39" s="146"/>
      <c r="S39" s="146"/>
      <c r="T39" s="146"/>
      <c r="U39" s="146"/>
      <c r="V39" s="146"/>
      <c r="W39" s="146"/>
      <c r="X39" s="150"/>
    </row>
    <row r="40" ht="12" customHeight="1" spans="2:24">
      <c r="B40" s="77"/>
      <c r="C40" s="78"/>
      <c r="D40" s="78"/>
      <c r="E40" s="78"/>
      <c r="F40" s="132"/>
      <c r="G40" s="78"/>
      <c r="H40" s="78"/>
      <c r="I40" s="88"/>
      <c r="J40" s="143"/>
      <c r="K40" s="100"/>
      <c r="L40" s="100"/>
      <c r="M40" s="144"/>
      <c r="N40" s="145"/>
      <c r="O40" s="145"/>
      <c r="P40" s="146"/>
      <c r="Q40" s="146"/>
      <c r="R40" s="146"/>
      <c r="S40" s="146"/>
      <c r="T40" s="146"/>
      <c r="U40" s="146"/>
      <c r="V40" s="146"/>
      <c r="W40" s="146"/>
      <c r="X40" s="150"/>
    </row>
    <row r="41" ht="12" customHeight="1" spans="2:24">
      <c r="B41" s="77"/>
      <c r="C41" s="78"/>
      <c r="D41" s="78"/>
      <c r="E41" s="78"/>
      <c r="F41" s="132"/>
      <c r="G41" s="78"/>
      <c r="H41" s="78"/>
      <c r="I41" s="88"/>
      <c r="J41" s="143"/>
      <c r="K41" s="100"/>
      <c r="L41" s="100"/>
      <c r="M41" s="144"/>
      <c r="N41" s="145"/>
      <c r="O41" s="145"/>
      <c r="P41" s="146"/>
      <c r="Q41" s="146"/>
      <c r="R41" s="146"/>
      <c r="S41" s="146"/>
      <c r="T41" s="146"/>
      <c r="U41" s="146"/>
      <c r="V41" s="146"/>
      <c r="W41" s="146"/>
      <c r="X41" s="150"/>
    </row>
    <row r="42" ht="12" customHeight="1" spans="2:24">
      <c r="B42" s="77"/>
      <c r="C42" s="78"/>
      <c r="D42" s="78"/>
      <c r="E42" s="78"/>
      <c r="F42" s="132"/>
      <c r="G42" s="78"/>
      <c r="H42" s="78"/>
      <c r="I42" s="88"/>
      <c r="J42" s="143"/>
      <c r="K42" s="100"/>
      <c r="L42" s="100"/>
      <c r="M42" s="144"/>
      <c r="N42" s="145"/>
      <c r="O42" s="145"/>
      <c r="P42" s="146"/>
      <c r="Q42" s="146"/>
      <c r="R42" s="146"/>
      <c r="S42" s="146"/>
      <c r="T42" s="146"/>
      <c r="U42" s="146"/>
      <c r="V42" s="146"/>
      <c r="W42" s="146"/>
      <c r="X42" s="150"/>
    </row>
    <row r="43" ht="12" customHeight="1" spans="2:24">
      <c r="B43" s="77"/>
      <c r="C43" s="78"/>
      <c r="D43" s="78"/>
      <c r="E43" s="78"/>
      <c r="F43" s="132"/>
      <c r="G43" s="78"/>
      <c r="H43" s="78"/>
      <c r="I43" s="88"/>
      <c r="J43" s="143"/>
      <c r="K43" s="100"/>
      <c r="L43" s="100"/>
      <c r="M43" s="144"/>
      <c r="N43" s="145"/>
      <c r="O43" s="145"/>
      <c r="P43" s="146"/>
      <c r="Q43" s="146"/>
      <c r="R43" s="146"/>
      <c r="S43" s="146"/>
      <c r="T43" s="146"/>
      <c r="U43" s="146"/>
      <c r="V43" s="146"/>
      <c r="W43" s="146"/>
      <c r="X43" s="150"/>
    </row>
    <row r="44" ht="12" customHeight="1" spans="2:24">
      <c r="B44" s="77"/>
      <c r="C44" s="78"/>
      <c r="D44" s="78"/>
      <c r="E44" s="78"/>
      <c r="F44" s="132"/>
      <c r="G44" s="78"/>
      <c r="H44" s="78"/>
      <c r="I44" s="88"/>
      <c r="J44" s="143"/>
      <c r="K44" s="100"/>
      <c r="L44" s="100"/>
      <c r="M44" s="144"/>
      <c r="N44" s="145"/>
      <c r="O44" s="145"/>
      <c r="P44" s="146"/>
      <c r="Q44" s="146"/>
      <c r="R44" s="146"/>
      <c r="S44" s="146"/>
      <c r="T44" s="146"/>
      <c r="U44" s="146"/>
      <c r="V44" s="146"/>
      <c r="W44" s="146"/>
      <c r="X44" s="150"/>
    </row>
    <row r="45" ht="12" customHeight="1" spans="2:24">
      <c r="B45" s="77"/>
      <c r="C45" s="78"/>
      <c r="D45" s="78"/>
      <c r="E45" s="78"/>
      <c r="F45" s="132"/>
      <c r="G45" s="78"/>
      <c r="H45" s="78"/>
      <c r="I45" s="88"/>
      <c r="J45" s="143"/>
      <c r="K45" s="100"/>
      <c r="L45" s="100"/>
      <c r="M45" s="144"/>
      <c r="N45" s="145"/>
      <c r="O45" s="145"/>
      <c r="P45" s="146"/>
      <c r="Q45" s="146"/>
      <c r="R45" s="146"/>
      <c r="S45" s="146"/>
      <c r="T45" s="146"/>
      <c r="U45" s="146"/>
      <c r="V45" s="146"/>
      <c r="W45" s="146"/>
      <c r="X45" s="150"/>
    </row>
    <row r="46" ht="12" customHeight="1" spans="2:24">
      <c r="B46" s="77"/>
      <c r="C46" s="78"/>
      <c r="D46" s="78"/>
      <c r="E46" s="78"/>
      <c r="F46" s="132"/>
      <c r="G46" s="78"/>
      <c r="H46" s="78"/>
      <c r="I46" s="88"/>
      <c r="J46" s="143"/>
      <c r="K46" s="100"/>
      <c r="L46" s="100"/>
      <c r="M46" s="144"/>
      <c r="N46" s="145"/>
      <c r="O46" s="145"/>
      <c r="P46" s="146"/>
      <c r="Q46" s="146"/>
      <c r="R46" s="146"/>
      <c r="S46" s="146"/>
      <c r="T46" s="146"/>
      <c r="U46" s="146"/>
      <c r="V46" s="146"/>
      <c r="W46" s="146"/>
      <c r="X46" s="150"/>
    </row>
    <row r="47" ht="12" customHeight="1" spans="2:24">
      <c r="B47" s="77"/>
      <c r="C47" s="78"/>
      <c r="D47" s="78"/>
      <c r="E47" s="78"/>
      <c r="F47" s="132"/>
      <c r="G47" s="78"/>
      <c r="H47" s="78"/>
      <c r="I47" s="88"/>
      <c r="J47" s="143"/>
      <c r="K47" s="100"/>
      <c r="L47" s="100"/>
      <c r="M47" s="144"/>
      <c r="N47" s="145"/>
      <c r="O47" s="145"/>
      <c r="P47" s="146"/>
      <c r="Q47" s="146"/>
      <c r="R47" s="146"/>
      <c r="S47" s="146"/>
      <c r="T47" s="146"/>
      <c r="U47" s="146"/>
      <c r="V47" s="146"/>
      <c r="W47" s="146"/>
      <c r="X47" s="150"/>
    </row>
    <row r="48" ht="12" customHeight="1" spans="2:24">
      <c r="B48" s="77"/>
      <c r="C48" s="78"/>
      <c r="D48" s="78"/>
      <c r="E48" s="78"/>
      <c r="F48" s="132"/>
      <c r="G48" s="78"/>
      <c r="H48" s="78"/>
      <c r="I48" s="88"/>
      <c r="J48" s="143"/>
      <c r="K48" s="100"/>
      <c r="L48" s="100"/>
      <c r="M48" s="144"/>
      <c r="N48" s="145"/>
      <c r="O48" s="145"/>
      <c r="P48" s="146"/>
      <c r="Q48" s="146"/>
      <c r="R48" s="146"/>
      <c r="S48" s="146"/>
      <c r="T48" s="146"/>
      <c r="U48" s="146"/>
      <c r="V48" s="146"/>
      <c r="W48" s="146"/>
      <c r="X48" s="150"/>
    </row>
    <row r="49" ht="12" customHeight="1" spans="2:24">
      <c r="B49" s="77"/>
      <c r="C49" s="78"/>
      <c r="D49" s="78"/>
      <c r="E49" s="78"/>
      <c r="F49" s="132"/>
      <c r="G49" s="78"/>
      <c r="H49" s="78"/>
      <c r="I49" s="88"/>
      <c r="J49" s="143"/>
      <c r="K49" s="100"/>
      <c r="L49" s="100"/>
      <c r="M49" s="144"/>
      <c r="N49" s="145"/>
      <c r="O49" s="145"/>
      <c r="P49" s="146"/>
      <c r="Q49" s="146"/>
      <c r="R49" s="146"/>
      <c r="S49" s="146"/>
      <c r="T49" s="146"/>
      <c r="U49" s="146"/>
      <c r="V49" s="146"/>
      <c r="W49" s="146"/>
      <c r="X49" s="150"/>
    </row>
    <row r="50" ht="12" customHeight="1" spans="2:24">
      <c r="B50" s="77"/>
      <c r="C50" s="78"/>
      <c r="D50" s="78"/>
      <c r="E50" s="78"/>
      <c r="F50" s="132"/>
      <c r="G50" s="78"/>
      <c r="H50" s="78"/>
      <c r="I50" s="88"/>
      <c r="J50" s="143"/>
      <c r="K50" s="100"/>
      <c r="L50" s="100"/>
      <c r="M50" s="144"/>
      <c r="N50" s="145"/>
      <c r="O50" s="145"/>
      <c r="P50" s="146"/>
      <c r="Q50" s="146"/>
      <c r="R50" s="146"/>
      <c r="S50" s="146"/>
      <c r="T50" s="146"/>
      <c r="U50" s="146"/>
      <c r="V50" s="146"/>
      <c r="W50" s="146"/>
      <c r="X50" s="150"/>
    </row>
    <row r="51" ht="12" customHeight="1" spans="2:24">
      <c r="B51" s="77"/>
      <c r="C51" s="78"/>
      <c r="D51" s="78"/>
      <c r="E51" s="78"/>
      <c r="F51" s="132"/>
      <c r="G51" s="78"/>
      <c r="H51" s="78"/>
      <c r="I51" s="88"/>
      <c r="J51" s="143"/>
      <c r="K51" s="100"/>
      <c r="L51" s="100"/>
      <c r="M51" s="144"/>
      <c r="N51" s="145"/>
      <c r="O51" s="145"/>
      <c r="P51" s="146"/>
      <c r="Q51" s="146"/>
      <c r="R51" s="146"/>
      <c r="S51" s="146"/>
      <c r="T51" s="146"/>
      <c r="U51" s="146"/>
      <c r="V51" s="146"/>
      <c r="W51" s="146"/>
      <c r="X51" s="150"/>
    </row>
    <row r="52" ht="12" customHeight="1" spans="2:24">
      <c r="B52" s="77"/>
      <c r="C52" s="78"/>
      <c r="D52" s="78"/>
      <c r="E52" s="78"/>
      <c r="F52" s="132"/>
      <c r="G52" s="78"/>
      <c r="H52" s="78"/>
      <c r="I52" s="88"/>
      <c r="J52" s="143"/>
      <c r="K52" s="100"/>
      <c r="L52" s="100"/>
      <c r="M52" s="144"/>
      <c r="N52" s="145"/>
      <c r="O52" s="145"/>
      <c r="P52" s="146"/>
      <c r="Q52" s="146"/>
      <c r="R52" s="146"/>
      <c r="S52" s="146"/>
      <c r="T52" s="146"/>
      <c r="U52" s="146"/>
      <c r="V52" s="146"/>
      <c r="W52" s="146"/>
      <c r="X52" s="150"/>
    </row>
    <row r="53" ht="12" customHeight="1" spans="2:24">
      <c r="B53" s="77"/>
      <c r="C53" s="78"/>
      <c r="D53" s="78"/>
      <c r="E53" s="78"/>
      <c r="F53" s="132"/>
      <c r="G53" s="78"/>
      <c r="H53" s="78"/>
      <c r="I53" s="88"/>
      <c r="J53" s="143"/>
      <c r="K53" s="100"/>
      <c r="L53" s="100"/>
      <c r="M53" s="144"/>
      <c r="N53" s="145"/>
      <c r="O53" s="145"/>
      <c r="P53" s="146"/>
      <c r="Q53" s="146"/>
      <c r="R53" s="146"/>
      <c r="S53" s="146"/>
      <c r="T53" s="146"/>
      <c r="U53" s="146"/>
      <c r="V53" s="146"/>
      <c r="W53" s="146"/>
      <c r="X53" s="150"/>
    </row>
    <row r="54" ht="12" customHeight="1" spans="2:24">
      <c r="B54" s="77"/>
      <c r="C54" s="78"/>
      <c r="D54" s="78"/>
      <c r="E54" s="78"/>
      <c r="F54" s="132"/>
      <c r="G54" s="78"/>
      <c r="H54" s="78"/>
      <c r="I54" s="88"/>
      <c r="J54" s="143"/>
      <c r="K54" s="100"/>
      <c r="L54" s="100"/>
      <c r="M54" s="144"/>
      <c r="N54" s="145"/>
      <c r="O54" s="145"/>
      <c r="P54" s="146"/>
      <c r="Q54" s="146"/>
      <c r="R54" s="146"/>
      <c r="S54" s="146"/>
      <c r="T54" s="146"/>
      <c r="U54" s="146"/>
      <c r="V54" s="146"/>
      <c r="W54" s="146"/>
      <c r="X54" s="150"/>
    </row>
    <row r="55" ht="12" customHeight="1" spans="2:24">
      <c r="B55" s="77"/>
      <c r="C55" s="78"/>
      <c r="D55" s="78"/>
      <c r="E55" s="78"/>
      <c r="F55" s="132"/>
      <c r="G55" s="78"/>
      <c r="H55" s="78"/>
      <c r="I55" s="88"/>
      <c r="J55" s="143"/>
      <c r="K55" s="100"/>
      <c r="L55" s="100"/>
      <c r="M55" s="144"/>
      <c r="N55" s="145"/>
      <c r="O55" s="145"/>
      <c r="P55" s="146"/>
      <c r="Q55" s="146"/>
      <c r="R55" s="146"/>
      <c r="S55" s="146"/>
      <c r="T55" s="146"/>
      <c r="U55" s="146"/>
      <c r="V55" s="146"/>
      <c r="W55" s="146"/>
      <c r="X55" s="150"/>
    </row>
    <row r="56" ht="12" customHeight="1" spans="2:24">
      <c r="B56" s="77"/>
      <c r="C56" s="78"/>
      <c r="D56" s="78"/>
      <c r="E56" s="78"/>
      <c r="F56" s="132"/>
      <c r="G56" s="78"/>
      <c r="H56" s="78"/>
      <c r="I56" s="88"/>
      <c r="J56" s="143"/>
      <c r="K56" s="100"/>
      <c r="L56" s="100"/>
      <c r="M56" s="144"/>
      <c r="N56" s="145"/>
      <c r="O56" s="145"/>
      <c r="P56" s="146"/>
      <c r="Q56" s="146"/>
      <c r="R56" s="146"/>
      <c r="S56" s="146"/>
      <c r="T56" s="146"/>
      <c r="U56" s="146"/>
      <c r="V56" s="146"/>
      <c r="W56" s="146"/>
      <c r="X56" s="150"/>
    </row>
    <row r="57" ht="12" customHeight="1" spans="2:24">
      <c r="B57" s="77"/>
      <c r="C57" s="78"/>
      <c r="D57" s="78"/>
      <c r="E57" s="78"/>
      <c r="F57" s="132"/>
      <c r="G57" s="78"/>
      <c r="H57" s="78"/>
      <c r="I57" s="88"/>
      <c r="J57" s="143"/>
      <c r="K57" s="100"/>
      <c r="L57" s="100"/>
      <c r="M57" s="144"/>
      <c r="N57" s="145"/>
      <c r="O57" s="145"/>
      <c r="P57" s="146"/>
      <c r="Q57" s="146"/>
      <c r="R57" s="146"/>
      <c r="S57" s="146"/>
      <c r="T57" s="146"/>
      <c r="U57" s="146"/>
      <c r="V57" s="146"/>
      <c r="W57" s="146"/>
      <c r="X57" s="150"/>
    </row>
    <row r="58" ht="12" customHeight="1" spans="2:24">
      <c r="B58" s="77"/>
      <c r="C58" s="78"/>
      <c r="D58" s="78"/>
      <c r="E58" s="78"/>
      <c r="F58" s="132"/>
      <c r="G58" s="78"/>
      <c r="H58" s="78"/>
      <c r="I58" s="88"/>
      <c r="J58" s="143"/>
      <c r="K58" s="100"/>
      <c r="L58" s="100"/>
      <c r="M58" s="144"/>
      <c r="N58" s="145"/>
      <c r="O58" s="145"/>
      <c r="P58" s="146"/>
      <c r="Q58" s="146"/>
      <c r="R58" s="146"/>
      <c r="S58" s="146"/>
      <c r="T58" s="146"/>
      <c r="U58" s="146"/>
      <c r="V58" s="146"/>
      <c r="W58" s="146"/>
      <c r="X58" s="150"/>
    </row>
    <row r="59" ht="12" customHeight="1" spans="2:24">
      <c r="B59" s="77"/>
      <c r="C59" s="78"/>
      <c r="D59" s="78"/>
      <c r="E59" s="78"/>
      <c r="F59" s="132"/>
      <c r="G59" s="78"/>
      <c r="H59" s="78"/>
      <c r="I59" s="88"/>
      <c r="J59" s="143"/>
      <c r="K59" s="100"/>
      <c r="L59" s="100"/>
      <c r="M59" s="144"/>
      <c r="N59" s="145"/>
      <c r="O59" s="145"/>
      <c r="P59" s="146"/>
      <c r="Q59" s="146"/>
      <c r="R59" s="146"/>
      <c r="S59" s="146"/>
      <c r="T59" s="146"/>
      <c r="U59" s="146"/>
      <c r="V59" s="146"/>
      <c r="W59" s="146"/>
      <c r="X59" s="150"/>
    </row>
    <row r="60" ht="12" customHeight="1" spans="2:24">
      <c r="B60" s="77"/>
      <c r="C60" s="78"/>
      <c r="D60" s="78"/>
      <c r="E60" s="78"/>
      <c r="F60" s="132"/>
      <c r="G60" s="78"/>
      <c r="H60" s="78"/>
      <c r="I60" s="88"/>
      <c r="J60" s="143"/>
      <c r="K60" s="100"/>
      <c r="L60" s="100"/>
      <c r="M60" s="144"/>
      <c r="N60" s="145"/>
      <c r="O60" s="145"/>
      <c r="P60" s="146"/>
      <c r="Q60" s="146"/>
      <c r="R60" s="146"/>
      <c r="S60" s="146"/>
      <c r="T60" s="146"/>
      <c r="U60" s="146"/>
      <c r="V60" s="146"/>
      <c r="W60" s="146"/>
      <c r="X60" s="150"/>
    </row>
    <row r="61" ht="12" customHeight="1" spans="2:24">
      <c r="B61" s="77"/>
      <c r="C61" s="78"/>
      <c r="D61" s="78"/>
      <c r="E61" s="78"/>
      <c r="F61" s="132"/>
      <c r="G61" s="78"/>
      <c r="H61" s="78"/>
      <c r="I61" s="88"/>
      <c r="J61" s="143"/>
      <c r="K61" s="100"/>
      <c r="L61" s="100"/>
      <c r="M61" s="144"/>
      <c r="N61" s="145"/>
      <c r="O61" s="145"/>
      <c r="P61" s="146"/>
      <c r="Q61" s="146"/>
      <c r="R61" s="146"/>
      <c r="S61" s="146"/>
      <c r="T61" s="146"/>
      <c r="U61" s="146"/>
      <c r="V61" s="146"/>
      <c r="W61" s="146"/>
      <c r="X61" s="150"/>
    </row>
    <row r="62" ht="12" customHeight="1" spans="2:24">
      <c r="B62" s="77"/>
      <c r="C62" s="78"/>
      <c r="D62" s="78"/>
      <c r="E62" s="78"/>
      <c r="F62" s="132"/>
      <c r="G62" s="78"/>
      <c r="H62" s="78"/>
      <c r="I62" s="88"/>
      <c r="J62" s="143"/>
      <c r="K62" s="100"/>
      <c r="L62" s="100"/>
      <c r="M62" s="144"/>
      <c r="N62" s="145"/>
      <c r="O62" s="145"/>
      <c r="P62" s="146"/>
      <c r="Q62" s="146"/>
      <c r="R62" s="146"/>
      <c r="S62" s="146"/>
      <c r="T62" s="146"/>
      <c r="U62" s="146"/>
      <c r="V62" s="146"/>
      <c r="W62" s="146"/>
      <c r="X62" s="150"/>
    </row>
    <row r="63" ht="12" customHeight="1" spans="2:24">
      <c r="B63" s="77"/>
      <c r="C63" s="78"/>
      <c r="D63" s="78"/>
      <c r="E63" s="78"/>
      <c r="F63" s="132"/>
      <c r="G63" s="78"/>
      <c r="H63" s="78"/>
      <c r="I63" s="88"/>
      <c r="J63" s="143"/>
      <c r="K63" s="100"/>
      <c r="L63" s="100"/>
      <c r="M63" s="144"/>
      <c r="N63" s="145"/>
      <c r="O63" s="145"/>
      <c r="P63" s="146"/>
      <c r="Q63" s="146"/>
      <c r="R63" s="146"/>
      <c r="S63" s="146"/>
      <c r="T63" s="146"/>
      <c r="U63" s="146"/>
      <c r="V63" s="146"/>
      <c r="W63" s="146"/>
      <c r="X63" s="150"/>
    </row>
    <row r="64" ht="12" customHeight="1" spans="2:24">
      <c r="B64" s="77"/>
      <c r="C64" s="78"/>
      <c r="D64" s="78"/>
      <c r="E64" s="78"/>
      <c r="F64" s="132"/>
      <c r="G64" s="78"/>
      <c r="H64" s="78"/>
      <c r="I64" s="88"/>
      <c r="J64" s="143"/>
      <c r="K64" s="100"/>
      <c r="L64" s="100"/>
      <c r="M64" s="144"/>
      <c r="N64" s="145"/>
      <c r="O64" s="145"/>
      <c r="P64" s="146"/>
      <c r="Q64" s="146"/>
      <c r="R64" s="146"/>
      <c r="S64" s="146"/>
      <c r="T64" s="146"/>
      <c r="U64" s="146"/>
      <c r="V64" s="146"/>
      <c r="W64" s="146"/>
      <c r="X64" s="150"/>
    </row>
    <row r="65" ht="12" customHeight="1" spans="2:24">
      <c r="B65" s="77"/>
      <c r="C65" s="78"/>
      <c r="D65" s="78"/>
      <c r="E65" s="78"/>
      <c r="F65" s="132"/>
      <c r="G65" s="78"/>
      <c r="H65" s="78"/>
      <c r="I65" s="88"/>
      <c r="J65" s="143"/>
      <c r="K65" s="100"/>
      <c r="L65" s="100"/>
      <c r="M65" s="144"/>
      <c r="N65" s="145"/>
      <c r="O65" s="145"/>
      <c r="P65" s="146"/>
      <c r="Q65" s="146"/>
      <c r="R65" s="146"/>
      <c r="S65" s="146"/>
      <c r="T65" s="146"/>
      <c r="U65" s="146"/>
      <c r="V65" s="146"/>
      <c r="W65" s="146"/>
      <c r="X65" s="150"/>
    </row>
    <row r="66" ht="12" customHeight="1" spans="2:24">
      <c r="B66" s="77"/>
      <c r="C66" s="78"/>
      <c r="D66" s="78"/>
      <c r="E66" s="78"/>
      <c r="F66" s="132"/>
      <c r="G66" s="78"/>
      <c r="H66" s="78"/>
      <c r="I66" s="88"/>
      <c r="J66" s="143"/>
      <c r="K66" s="100"/>
      <c r="L66" s="100"/>
      <c r="M66" s="144"/>
      <c r="N66" s="145"/>
      <c r="O66" s="145"/>
      <c r="P66" s="146"/>
      <c r="Q66" s="146"/>
      <c r="R66" s="146"/>
      <c r="S66" s="146"/>
      <c r="T66" s="146"/>
      <c r="U66" s="146"/>
      <c r="V66" s="146"/>
      <c r="W66" s="146"/>
      <c r="X66" s="150"/>
    </row>
    <row r="67" ht="12" customHeight="1" spans="2:24">
      <c r="B67" s="77"/>
      <c r="C67" s="78"/>
      <c r="D67" s="78"/>
      <c r="E67" s="78"/>
      <c r="F67" s="132"/>
      <c r="G67" s="78"/>
      <c r="H67" s="78"/>
      <c r="I67" s="88"/>
      <c r="J67" s="143"/>
      <c r="K67" s="100"/>
      <c r="L67" s="100"/>
      <c r="M67" s="144"/>
      <c r="N67" s="145"/>
      <c r="O67" s="145"/>
      <c r="P67" s="146"/>
      <c r="Q67" s="146"/>
      <c r="R67" s="146"/>
      <c r="S67" s="146"/>
      <c r="T67" s="146"/>
      <c r="U67" s="146"/>
      <c r="V67" s="146"/>
      <c r="W67" s="146"/>
      <c r="X67" s="150"/>
    </row>
    <row r="68" ht="12" customHeight="1" spans="2:24">
      <c r="B68" s="77"/>
      <c r="C68" s="78"/>
      <c r="D68" s="78"/>
      <c r="E68" s="78"/>
      <c r="F68" s="132"/>
      <c r="G68" s="78"/>
      <c r="H68" s="78"/>
      <c r="I68" s="88"/>
      <c r="J68" s="143"/>
      <c r="K68" s="100"/>
      <c r="L68" s="100"/>
      <c r="M68" s="144"/>
      <c r="N68" s="145"/>
      <c r="O68" s="145"/>
      <c r="P68" s="146"/>
      <c r="Q68" s="146"/>
      <c r="R68" s="146"/>
      <c r="S68" s="146"/>
      <c r="T68" s="146"/>
      <c r="U68" s="146"/>
      <c r="V68" s="146"/>
      <c r="W68" s="146"/>
      <c r="X68" s="150"/>
    </row>
    <row r="69" ht="12" customHeight="1" spans="2:24">
      <c r="B69" s="77"/>
      <c r="C69" s="78"/>
      <c r="D69" s="78"/>
      <c r="E69" s="78"/>
      <c r="F69" s="132"/>
      <c r="G69" s="78"/>
      <c r="H69" s="78"/>
      <c r="I69" s="88"/>
      <c r="J69" s="143"/>
      <c r="K69" s="100"/>
      <c r="L69" s="100"/>
      <c r="M69" s="144"/>
      <c r="N69" s="145"/>
      <c r="O69" s="145"/>
      <c r="P69" s="146"/>
      <c r="Q69" s="146"/>
      <c r="R69" s="146"/>
      <c r="S69" s="146"/>
      <c r="T69" s="146"/>
      <c r="U69" s="146"/>
      <c r="V69" s="146"/>
      <c r="W69" s="146"/>
      <c r="X69" s="150"/>
    </row>
    <row r="70" ht="12" customHeight="1" spans="2:24">
      <c r="B70" s="77"/>
      <c r="C70" s="78"/>
      <c r="D70" s="78"/>
      <c r="E70" s="78"/>
      <c r="F70" s="132"/>
      <c r="G70" s="78"/>
      <c r="H70" s="78"/>
      <c r="I70" s="88"/>
      <c r="J70" s="143"/>
      <c r="K70" s="100"/>
      <c r="L70" s="100"/>
      <c r="M70" s="144"/>
      <c r="N70" s="145"/>
      <c r="O70" s="145"/>
      <c r="P70" s="146"/>
      <c r="Q70" s="146"/>
      <c r="R70" s="146"/>
      <c r="S70" s="146"/>
      <c r="T70" s="146"/>
      <c r="U70" s="146"/>
      <c r="V70" s="146"/>
      <c r="W70" s="146"/>
      <c r="X70" s="150"/>
    </row>
    <row r="71" ht="12" customHeight="1" spans="2:24">
      <c r="B71" s="77"/>
      <c r="C71" s="78"/>
      <c r="D71" s="78"/>
      <c r="E71" s="78"/>
      <c r="F71" s="132"/>
      <c r="G71" s="78"/>
      <c r="H71" s="78"/>
      <c r="I71" s="88"/>
      <c r="J71" s="143"/>
      <c r="K71" s="100"/>
      <c r="L71" s="100"/>
      <c r="M71" s="144"/>
      <c r="N71" s="145"/>
      <c r="O71" s="145"/>
      <c r="P71" s="146"/>
      <c r="Q71" s="146"/>
      <c r="R71" s="146"/>
      <c r="S71" s="146"/>
      <c r="T71" s="146"/>
      <c r="U71" s="146"/>
      <c r="V71" s="146"/>
      <c r="W71" s="146"/>
      <c r="X71" s="150"/>
    </row>
    <row r="72" ht="12" customHeight="1" spans="2:24">
      <c r="B72" s="77"/>
      <c r="C72" s="78"/>
      <c r="D72" s="78"/>
      <c r="E72" s="78"/>
      <c r="F72" s="132"/>
      <c r="G72" s="78"/>
      <c r="H72" s="78"/>
      <c r="I72" s="88"/>
      <c r="J72" s="143"/>
      <c r="K72" s="100"/>
      <c r="L72" s="100"/>
      <c r="M72" s="144"/>
      <c r="N72" s="145"/>
      <c r="O72" s="145"/>
      <c r="P72" s="146"/>
      <c r="Q72" s="146"/>
      <c r="R72" s="146"/>
      <c r="S72" s="146"/>
      <c r="T72" s="146"/>
      <c r="U72" s="146"/>
      <c r="V72" s="146"/>
      <c r="W72" s="146"/>
      <c r="X72" s="150"/>
    </row>
    <row r="73" ht="12" customHeight="1" spans="2:24">
      <c r="B73" s="77"/>
      <c r="C73" s="78"/>
      <c r="D73" s="78"/>
      <c r="E73" s="78"/>
      <c r="F73" s="132"/>
      <c r="G73" s="78"/>
      <c r="H73" s="78"/>
      <c r="I73" s="88"/>
      <c r="J73" s="143"/>
      <c r="K73" s="100"/>
      <c r="L73" s="100"/>
      <c r="M73" s="144"/>
      <c r="N73" s="145"/>
      <c r="O73" s="145"/>
      <c r="P73" s="146"/>
      <c r="Q73" s="146"/>
      <c r="R73" s="146"/>
      <c r="S73" s="146"/>
      <c r="T73" s="146"/>
      <c r="U73" s="146"/>
      <c r="V73" s="146"/>
      <c r="W73" s="146"/>
      <c r="X73" s="150"/>
    </row>
    <row r="74" ht="12" customHeight="1" spans="2:24">
      <c r="B74" s="77"/>
      <c r="C74" s="78"/>
      <c r="D74" s="78"/>
      <c r="E74" s="78"/>
      <c r="F74" s="132"/>
      <c r="G74" s="78"/>
      <c r="H74" s="78"/>
      <c r="I74" s="88"/>
      <c r="J74" s="143"/>
      <c r="K74" s="100"/>
      <c r="L74" s="100"/>
      <c r="M74" s="144"/>
      <c r="N74" s="145"/>
      <c r="O74" s="145"/>
      <c r="P74" s="146"/>
      <c r="Q74" s="146"/>
      <c r="R74" s="146"/>
      <c r="S74" s="146"/>
      <c r="T74" s="146"/>
      <c r="U74" s="146"/>
      <c r="V74" s="146"/>
      <c r="W74" s="146"/>
      <c r="X74" s="150"/>
    </row>
    <row r="75" ht="12" customHeight="1" spans="2:24">
      <c r="B75" s="77"/>
      <c r="C75" s="78"/>
      <c r="D75" s="78"/>
      <c r="E75" s="78"/>
      <c r="F75" s="132"/>
      <c r="G75" s="78"/>
      <c r="H75" s="78"/>
      <c r="I75" s="88"/>
      <c r="J75" s="143"/>
      <c r="K75" s="100"/>
      <c r="L75" s="100"/>
      <c r="M75" s="144"/>
      <c r="N75" s="145"/>
      <c r="O75" s="145"/>
      <c r="P75" s="146"/>
      <c r="Q75" s="146"/>
      <c r="R75" s="146"/>
      <c r="S75" s="146"/>
      <c r="T75" s="146"/>
      <c r="U75" s="146"/>
      <c r="V75" s="146"/>
      <c r="W75" s="146"/>
      <c r="X75" s="150"/>
    </row>
    <row r="76" ht="12" customHeight="1" spans="2:24">
      <c r="B76" s="77"/>
      <c r="C76" s="78"/>
      <c r="D76" s="78"/>
      <c r="E76" s="78"/>
      <c r="F76" s="132"/>
      <c r="G76" s="78"/>
      <c r="H76" s="78"/>
      <c r="I76" s="88"/>
      <c r="J76" s="143"/>
      <c r="K76" s="100"/>
      <c r="L76" s="100"/>
      <c r="M76" s="144"/>
      <c r="N76" s="145"/>
      <c r="O76" s="145"/>
      <c r="P76" s="146"/>
      <c r="Q76" s="146"/>
      <c r="R76" s="146"/>
      <c r="S76" s="146"/>
      <c r="T76" s="146"/>
      <c r="U76" s="146"/>
      <c r="V76" s="146"/>
      <c r="W76" s="146"/>
      <c r="X76" s="150"/>
    </row>
    <row r="77" ht="12" customHeight="1" spans="2:24">
      <c r="B77" s="77"/>
      <c r="C77" s="78"/>
      <c r="D77" s="78"/>
      <c r="E77" s="78"/>
      <c r="F77" s="132"/>
      <c r="G77" s="78"/>
      <c r="H77" s="78"/>
      <c r="I77" s="88"/>
      <c r="J77" s="143"/>
      <c r="K77" s="100"/>
      <c r="L77" s="100"/>
      <c r="M77" s="144"/>
      <c r="N77" s="145"/>
      <c r="O77" s="145"/>
      <c r="P77" s="146"/>
      <c r="Q77" s="146"/>
      <c r="R77" s="146"/>
      <c r="S77" s="146"/>
      <c r="T77" s="146"/>
      <c r="U77" s="146"/>
      <c r="V77" s="146"/>
      <c r="W77" s="146"/>
      <c r="X77" s="150"/>
    </row>
    <row r="78" ht="12" customHeight="1" spans="2:24">
      <c r="B78" s="77"/>
      <c r="C78" s="78"/>
      <c r="D78" s="78"/>
      <c r="E78" s="78"/>
      <c r="F78" s="132"/>
      <c r="G78" s="78"/>
      <c r="H78" s="78"/>
      <c r="I78" s="88"/>
      <c r="J78" s="143"/>
      <c r="K78" s="100"/>
      <c r="L78" s="100"/>
      <c r="M78" s="144"/>
      <c r="N78" s="145"/>
      <c r="O78" s="145"/>
      <c r="P78" s="146"/>
      <c r="Q78" s="146"/>
      <c r="R78" s="146"/>
      <c r="S78" s="146"/>
      <c r="T78" s="146"/>
      <c r="U78" s="146"/>
      <c r="V78" s="146"/>
      <c r="W78" s="146"/>
      <c r="X78" s="150"/>
    </row>
    <row r="79" ht="12" customHeight="1" spans="2:24">
      <c r="B79" s="77"/>
      <c r="C79" s="78"/>
      <c r="D79" s="78"/>
      <c r="E79" s="78"/>
      <c r="F79" s="132"/>
      <c r="G79" s="78"/>
      <c r="H79" s="78"/>
      <c r="I79" s="88"/>
      <c r="J79" s="143"/>
      <c r="K79" s="100"/>
      <c r="L79" s="100"/>
      <c r="M79" s="144"/>
      <c r="N79" s="145"/>
      <c r="O79" s="145"/>
      <c r="P79" s="146"/>
      <c r="Q79" s="146"/>
      <c r="R79" s="146"/>
      <c r="S79" s="146"/>
      <c r="T79" s="146"/>
      <c r="U79" s="146"/>
      <c r="V79" s="146"/>
      <c r="W79" s="146"/>
      <c r="X79" s="150"/>
    </row>
    <row r="80" ht="12" customHeight="1" spans="2:24">
      <c r="B80" s="77"/>
      <c r="C80" s="78"/>
      <c r="D80" s="78"/>
      <c r="E80" s="78"/>
      <c r="F80" s="132"/>
      <c r="G80" s="78"/>
      <c r="H80" s="78"/>
      <c r="I80" s="88"/>
      <c r="J80" s="143"/>
      <c r="K80" s="100"/>
      <c r="L80" s="100"/>
      <c r="M80" s="144"/>
      <c r="N80" s="145"/>
      <c r="O80" s="145"/>
      <c r="P80" s="146"/>
      <c r="Q80" s="146"/>
      <c r="R80" s="146"/>
      <c r="S80" s="146"/>
      <c r="T80" s="146"/>
      <c r="U80" s="146"/>
      <c r="V80" s="146"/>
      <c r="W80" s="146"/>
      <c r="X80" s="150"/>
    </row>
    <row r="81" ht="12" customHeight="1" spans="2:24">
      <c r="B81" s="77"/>
      <c r="C81" s="78"/>
      <c r="D81" s="78"/>
      <c r="E81" s="78"/>
      <c r="F81" s="132"/>
      <c r="G81" s="78"/>
      <c r="H81" s="78"/>
      <c r="I81" s="88"/>
      <c r="J81" s="143"/>
      <c r="K81" s="100"/>
      <c r="L81" s="100"/>
      <c r="M81" s="144"/>
      <c r="N81" s="145"/>
      <c r="O81" s="145"/>
      <c r="P81" s="146"/>
      <c r="Q81" s="146"/>
      <c r="R81" s="146"/>
      <c r="S81" s="146"/>
      <c r="T81" s="146"/>
      <c r="U81" s="146"/>
      <c r="V81" s="146"/>
      <c r="W81" s="146"/>
      <c r="X81" s="150"/>
    </row>
    <row r="82" ht="12" customHeight="1" spans="2:24">
      <c r="B82" s="77"/>
      <c r="C82" s="78"/>
      <c r="D82" s="78"/>
      <c r="E82" s="78"/>
      <c r="F82" s="132"/>
      <c r="G82" s="78"/>
      <c r="H82" s="78"/>
      <c r="I82" s="88"/>
      <c r="J82" s="143"/>
      <c r="K82" s="100"/>
      <c r="L82" s="100"/>
      <c r="M82" s="144"/>
      <c r="N82" s="145"/>
      <c r="O82" s="145"/>
      <c r="P82" s="146"/>
      <c r="Q82" s="146"/>
      <c r="R82" s="146"/>
      <c r="S82" s="146"/>
      <c r="T82" s="146"/>
      <c r="U82" s="146"/>
      <c r="V82" s="146"/>
      <c r="W82" s="146"/>
      <c r="X82" s="150"/>
    </row>
    <row r="83" ht="12" customHeight="1" spans="2:24">
      <c r="B83" s="77"/>
      <c r="C83" s="78"/>
      <c r="D83" s="78"/>
      <c r="E83" s="78"/>
      <c r="F83" s="132"/>
      <c r="G83" s="78"/>
      <c r="H83" s="78"/>
      <c r="I83" s="88"/>
      <c r="J83" s="143"/>
      <c r="K83" s="100"/>
      <c r="L83" s="100"/>
      <c r="M83" s="144"/>
      <c r="N83" s="145"/>
      <c r="O83" s="145"/>
      <c r="P83" s="146"/>
      <c r="Q83" s="146"/>
      <c r="R83" s="146"/>
      <c r="S83" s="146"/>
      <c r="T83" s="146"/>
      <c r="U83" s="146"/>
      <c r="V83" s="146"/>
      <c r="W83" s="146"/>
      <c r="X83" s="150"/>
    </row>
    <row r="84" ht="12" customHeight="1" spans="2:24">
      <c r="B84" s="77"/>
      <c r="C84" s="78"/>
      <c r="D84" s="78"/>
      <c r="E84" s="78"/>
      <c r="F84" s="132"/>
      <c r="G84" s="78"/>
      <c r="H84" s="78"/>
      <c r="I84" s="88"/>
      <c r="J84" s="143"/>
      <c r="K84" s="100"/>
      <c r="L84" s="100"/>
      <c r="M84" s="144"/>
      <c r="N84" s="145"/>
      <c r="O84" s="145"/>
      <c r="P84" s="146"/>
      <c r="Q84" s="146"/>
      <c r="R84" s="146"/>
      <c r="S84" s="146"/>
      <c r="T84" s="146"/>
      <c r="U84" s="146"/>
      <c r="V84" s="146"/>
      <c r="W84" s="146"/>
      <c r="X84" s="150"/>
    </row>
    <row r="85" ht="12" customHeight="1" spans="2:24">
      <c r="B85" s="77"/>
      <c r="C85" s="78"/>
      <c r="D85" s="78"/>
      <c r="E85" s="78"/>
      <c r="F85" s="132"/>
      <c r="G85" s="78"/>
      <c r="H85" s="78"/>
      <c r="I85" s="88"/>
      <c r="J85" s="143"/>
      <c r="K85" s="100"/>
      <c r="L85" s="100"/>
      <c r="M85" s="144"/>
      <c r="N85" s="145"/>
      <c r="O85" s="145"/>
      <c r="P85" s="146"/>
      <c r="Q85" s="146"/>
      <c r="R85" s="146"/>
      <c r="S85" s="146"/>
      <c r="T85" s="146"/>
      <c r="U85" s="146"/>
      <c r="V85" s="146"/>
      <c r="W85" s="146"/>
      <c r="X85" s="150"/>
    </row>
    <row r="86" ht="12" customHeight="1" spans="2:24">
      <c r="B86" s="77"/>
      <c r="C86" s="78"/>
      <c r="D86" s="78"/>
      <c r="E86" s="78"/>
      <c r="F86" s="132"/>
      <c r="G86" s="78"/>
      <c r="H86" s="78"/>
      <c r="I86" s="88"/>
      <c r="J86" s="143"/>
      <c r="K86" s="100"/>
      <c r="L86" s="100"/>
      <c r="M86" s="144"/>
      <c r="N86" s="145"/>
      <c r="O86" s="145"/>
      <c r="P86" s="146"/>
      <c r="Q86" s="146"/>
      <c r="R86" s="146"/>
      <c r="S86" s="146"/>
      <c r="T86" s="146"/>
      <c r="U86" s="146"/>
      <c r="V86" s="146"/>
      <c r="W86" s="146"/>
      <c r="X86" s="150"/>
    </row>
    <row r="87" ht="12" customHeight="1" spans="2:24">
      <c r="B87" s="77"/>
      <c r="C87" s="78"/>
      <c r="D87" s="78"/>
      <c r="E87" s="78"/>
      <c r="F87" s="132"/>
      <c r="G87" s="78"/>
      <c r="H87" s="78"/>
      <c r="I87" s="88"/>
      <c r="J87" s="143"/>
      <c r="K87" s="100"/>
      <c r="L87" s="100"/>
      <c r="M87" s="144"/>
      <c r="N87" s="145"/>
      <c r="O87" s="145"/>
      <c r="P87" s="146"/>
      <c r="Q87" s="146"/>
      <c r="R87" s="146"/>
      <c r="S87" s="146"/>
      <c r="T87" s="146"/>
      <c r="U87" s="146"/>
      <c r="V87" s="146"/>
      <c r="W87" s="146"/>
      <c r="X87" s="150"/>
    </row>
    <row r="88" ht="12" customHeight="1" spans="2:24">
      <c r="B88" s="77"/>
      <c r="C88" s="78"/>
      <c r="D88" s="78"/>
      <c r="E88" s="78"/>
      <c r="F88" s="132"/>
      <c r="G88" s="78"/>
      <c r="H88" s="78"/>
      <c r="I88" s="88"/>
      <c r="J88" s="143"/>
      <c r="K88" s="100"/>
      <c r="L88" s="100"/>
      <c r="M88" s="144"/>
      <c r="N88" s="145"/>
      <c r="O88" s="145"/>
      <c r="P88" s="146"/>
      <c r="Q88" s="146"/>
      <c r="R88" s="146"/>
      <c r="S88" s="146"/>
      <c r="T88" s="146"/>
      <c r="U88" s="146"/>
      <c r="V88" s="146"/>
      <c r="W88" s="146"/>
      <c r="X88" s="150"/>
    </row>
    <row r="89" ht="12" customHeight="1" spans="2:24">
      <c r="B89" s="77"/>
      <c r="C89" s="78"/>
      <c r="D89" s="78"/>
      <c r="E89" s="78"/>
      <c r="F89" s="132"/>
      <c r="G89" s="78"/>
      <c r="H89" s="78"/>
      <c r="I89" s="88"/>
      <c r="J89" s="143"/>
      <c r="K89" s="100"/>
      <c r="L89" s="100"/>
      <c r="M89" s="144"/>
      <c r="N89" s="145"/>
      <c r="O89" s="145"/>
      <c r="P89" s="146"/>
      <c r="Q89" s="146"/>
      <c r="R89" s="146"/>
      <c r="S89" s="146"/>
      <c r="T89" s="146"/>
      <c r="U89" s="146"/>
      <c r="V89" s="146"/>
      <c r="W89" s="146"/>
      <c r="X89" s="150"/>
    </row>
    <row r="90" ht="12" customHeight="1" spans="2:24">
      <c r="B90" s="77"/>
      <c r="C90" s="78"/>
      <c r="D90" s="78"/>
      <c r="E90" s="78"/>
      <c r="F90" s="132"/>
      <c r="G90" s="78"/>
      <c r="H90" s="78"/>
      <c r="I90" s="88"/>
      <c r="J90" s="143"/>
      <c r="K90" s="100"/>
      <c r="L90" s="100"/>
      <c r="M90" s="144"/>
      <c r="N90" s="145"/>
      <c r="O90" s="145"/>
      <c r="P90" s="146"/>
      <c r="Q90" s="146"/>
      <c r="R90" s="146"/>
      <c r="S90" s="146"/>
      <c r="T90" s="146"/>
      <c r="U90" s="146"/>
      <c r="V90" s="146"/>
      <c r="W90" s="146"/>
      <c r="X90" s="150"/>
    </row>
    <row r="91" ht="12" customHeight="1" spans="2:24">
      <c r="B91" s="77"/>
      <c r="C91" s="78"/>
      <c r="D91" s="78"/>
      <c r="E91" s="78"/>
      <c r="F91" s="132"/>
      <c r="G91" s="78"/>
      <c r="H91" s="78"/>
      <c r="I91" s="88"/>
      <c r="J91" s="143"/>
      <c r="K91" s="100"/>
      <c r="L91" s="100"/>
      <c r="M91" s="144"/>
      <c r="N91" s="145"/>
      <c r="O91" s="145"/>
      <c r="P91" s="146"/>
      <c r="Q91" s="146"/>
      <c r="R91" s="146"/>
      <c r="S91" s="146"/>
      <c r="T91" s="146"/>
      <c r="U91" s="146"/>
      <c r="V91" s="146"/>
      <c r="W91" s="146"/>
      <c r="X91" s="150"/>
    </row>
    <row r="92" ht="12" customHeight="1" spans="2:24">
      <c r="B92" s="77"/>
      <c r="C92" s="78"/>
      <c r="D92" s="78"/>
      <c r="E92" s="78"/>
      <c r="F92" s="132"/>
      <c r="G92" s="78"/>
      <c r="H92" s="78"/>
      <c r="I92" s="88"/>
      <c r="J92" s="143"/>
      <c r="K92" s="100"/>
      <c r="L92" s="100"/>
      <c r="M92" s="144"/>
      <c r="N92" s="145"/>
      <c r="O92" s="145"/>
      <c r="P92" s="146"/>
      <c r="Q92" s="146"/>
      <c r="R92" s="146"/>
      <c r="S92" s="146"/>
      <c r="T92" s="146"/>
      <c r="U92" s="146"/>
      <c r="V92" s="146"/>
      <c r="W92" s="146"/>
      <c r="X92" s="150"/>
    </row>
    <row r="93" ht="12" customHeight="1" spans="2:24">
      <c r="B93" s="77"/>
      <c r="C93" s="78"/>
      <c r="D93" s="78"/>
      <c r="E93" s="78"/>
      <c r="F93" s="132"/>
      <c r="G93" s="78"/>
      <c r="H93" s="78"/>
      <c r="I93" s="88"/>
      <c r="J93" s="143"/>
      <c r="K93" s="100"/>
      <c r="L93" s="100"/>
      <c r="M93" s="144"/>
      <c r="N93" s="145"/>
      <c r="O93" s="145"/>
      <c r="P93" s="146"/>
      <c r="Q93" s="146"/>
      <c r="R93" s="146"/>
      <c r="S93" s="146"/>
      <c r="T93" s="146"/>
      <c r="U93" s="146"/>
      <c r="V93" s="146"/>
      <c r="W93" s="146"/>
      <c r="X93" s="150"/>
    </row>
    <row r="94" ht="12" customHeight="1" spans="2:24">
      <c r="B94" s="77"/>
      <c r="C94" s="78"/>
      <c r="D94" s="78"/>
      <c r="E94" s="78"/>
      <c r="F94" s="132"/>
      <c r="G94" s="78"/>
      <c r="H94" s="78"/>
      <c r="I94" s="88"/>
      <c r="J94" s="143"/>
      <c r="K94" s="100"/>
      <c r="L94" s="100"/>
      <c r="M94" s="144"/>
      <c r="N94" s="145"/>
      <c r="O94" s="145"/>
      <c r="P94" s="146"/>
      <c r="Q94" s="146"/>
      <c r="R94" s="146"/>
      <c r="S94" s="146"/>
      <c r="T94" s="146"/>
      <c r="U94" s="146"/>
      <c r="V94" s="146"/>
      <c r="W94" s="146"/>
      <c r="X94" s="150"/>
    </row>
    <row r="95" ht="12" customHeight="1" spans="2:24">
      <c r="B95" s="77"/>
      <c r="C95" s="78"/>
      <c r="D95" s="78"/>
      <c r="E95" s="78"/>
      <c r="F95" s="132"/>
      <c r="G95" s="78"/>
      <c r="H95" s="78"/>
      <c r="I95" s="88"/>
      <c r="J95" s="143"/>
      <c r="K95" s="100"/>
      <c r="L95" s="100"/>
      <c r="M95" s="144"/>
      <c r="N95" s="145"/>
      <c r="O95" s="145"/>
      <c r="P95" s="146"/>
      <c r="Q95" s="146"/>
      <c r="R95" s="146"/>
      <c r="S95" s="146"/>
      <c r="T95" s="146"/>
      <c r="U95" s="146"/>
      <c r="V95" s="146"/>
      <c r="W95" s="146"/>
      <c r="X95" s="150"/>
    </row>
    <row r="96" ht="12" customHeight="1" spans="2:24">
      <c r="B96" s="77"/>
      <c r="C96" s="78"/>
      <c r="D96" s="78"/>
      <c r="E96" s="78"/>
      <c r="F96" s="132"/>
      <c r="G96" s="78"/>
      <c r="H96" s="78"/>
      <c r="I96" s="88"/>
      <c r="J96" s="143"/>
      <c r="K96" s="100"/>
      <c r="L96" s="100"/>
      <c r="M96" s="144"/>
      <c r="N96" s="145"/>
      <c r="O96" s="145"/>
      <c r="P96" s="146"/>
      <c r="Q96" s="146"/>
      <c r="R96" s="146"/>
      <c r="S96" s="146"/>
      <c r="T96" s="146"/>
      <c r="U96" s="146"/>
      <c r="V96" s="146"/>
      <c r="W96" s="146"/>
      <c r="X96" s="150"/>
    </row>
    <row r="97" ht="12" customHeight="1" spans="2:24">
      <c r="B97" s="77"/>
      <c r="C97" s="78"/>
      <c r="D97" s="78"/>
      <c r="E97" s="78"/>
      <c r="F97" s="132"/>
      <c r="G97" s="78"/>
      <c r="H97" s="78"/>
      <c r="I97" s="88"/>
      <c r="J97" s="143"/>
      <c r="K97" s="100"/>
      <c r="L97" s="100"/>
      <c r="M97" s="144"/>
      <c r="N97" s="145"/>
      <c r="O97" s="145"/>
      <c r="P97" s="146"/>
      <c r="Q97" s="146"/>
      <c r="R97" s="146"/>
      <c r="S97" s="146"/>
      <c r="T97" s="146"/>
      <c r="U97" s="146"/>
      <c r="V97" s="146"/>
      <c r="W97" s="146"/>
      <c r="X97" s="150"/>
    </row>
    <row r="98" ht="12" customHeight="1" spans="2:24">
      <c r="B98" s="77"/>
      <c r="C98" s="78"/>
      <c r="D98" s="78"/>
      <c r="E98" s="78"/>
      <c r="F98" s="132"/>
      <c r="G98" s="78"/>
      <c r="H98" s="78"/>
      <c r="I98" s="88"/>
      <c r="J98" s="143"/>
      <c r="K98" s="100"/>
      <c r="L98" s="100"/>
      <c r="M98" s="144"/>
      <c r="N98" s="145"/>
      <c r="O98" s="145"/>
      <c r="P98" s="146"/>
      <c r="Q98" s="146"/>
      <c r="R98" s="146"/>
      <c r="S98" s="146"/>
      <c r="T98" s="146"/>
      <c r="U98" s="146"/>
      <c r="V98" s="146"/>
      <c r="W98" s="146"/>
      <c r="X98" s="150"/>
    </row>
    <row r="99" ht="12" customHeight="1" spans="2:24">
      <c r="B99" s="77"/>
      <c r="C99" s="78"/>
      <c r="D99" s="78"/>
      <c r="E99" s="78"/>
      <c r="F99" s="132"/>
      <c r="G99" s="78"/>
      <c r="H99" s="78"/>
      <c r="I99" s="88"/>
      <c r="J99" s="143"/>
      <c r="K99" s="100"/>
      <c r="L99" s="100"/>
      <c r="M99" s="144"/>
      <c r="N99" s="145"/>
      <c r="O99" s="145"/>
      <c r="P99" s="146"/>
      <c r="Q99" s="146"/>
      <c r="R99" s="146"/>
      <c r="S99" s="146"/>
      <c r="T99" s="146"/>
      <c r="U99" s="146"/>
      <c r="V99" s="146"/>
      <c r="W99" s="146"/>
      <c r="X99" s="150"/>
    </row>
    <row r="100" ht="12" customHeight="1" spans="2:24">
      <c r="B100" s="77"/>
      <c r="C100" s="78"/>
      <c r="D100" s="78"/>
      <c r="E100" s="78"/>
      <c r="F100" s="132"/>
      <c r="G100" s="78"/>
      <c r="H100" s="78"/>
      <c r="I100" s="88"/>
      <c r="J100" s="143"/>
      <c r="K100" s="100"/>
      <c r="L100" s="100"/>
      <c r="M100" s="144"/>
      <c r="N100" s="145"/>
      <c r="O100" s="145"/>
      <c r="P100" s="146"/>
      <c r="Q100" s="146"/>
      <c r="R100" s="146"/>
      <c r="S100" s="146"/>
      <c r="T100" s="146"/>
      <c r="U100" s="146"/>
      <c r="V100" s="146"/>
      <c r="W100" s="146"/>
      <c r="X100" s="150"/>
    </row>
    <row r="101" ht="12" customHeight="1" spans="2:24">
      <c r="B101" s="77"/>
      <c r="C101" s="78"/>
      <c r="D101" s="78"/>
      <c r="E101" s="78"/>
      <c r="F101" s="132"/>
      <c r="G101" s="78"/>
      <c r="H101" s="78"/>
      <c r="I101" s="88"/>
      <c r="J101" s="143"/>
      <c r="K101" s="100"/>
      <c r="L101" s="100"/>
      <c r="M101" s="144"/>
      <c r="N101" s="145"/>
      <c r="O101" s="145"/>
      <c r="P101" s="146"/>
      <c r="Q101" s="146"/>
      <c r="R101" s="146"/>
      <c r="S101" s="146"/>
      <c r="T101" s="146"/>
      <c r="U101" s="146"/>
      <c r="V101" s="146"/>
      <c r="W101" s="146"/>
      <c r="X101" s="150"/>
    </row>
    <row r="102" ht="12" customHeight="1" spans="2:24">
      <c r="B102" s="77"/>
      <c r="C102" s="78"/>
      <c r="D102" s="78"/>
      <c r="E102" s="78"/>
      <c r="F102" s="132"/>
      <c r="G102" s="78"/>
      <c r="H102" s="78"/>
      <c r="I102" s="88"/>
      <c r="J102" s="143"/>
      <c r="K102" s="100"/>
      <c r="L102" s="100"/>
      <c r="M102" s="144"/>
      <c r="N102" s="145"/>
      <c r="O102" s="145"/>
      <c r="P102" s="146"/>
      <c r="Q102" s="146"/>
      <c r="R102" s="146"/>
      <c r="S102" s="146"/>
      <c r="T102" s="146"/>
      <c r="U102" s="146"/>
      <c r="V102" s="146"/>
      <c r="W102" s="146"/>
      <c r="X102" s="150"/>
    </row>
    <row r="103" ht="12" customHeight="1" spans="2:24">
      <c r="B103" s="77"/>
      <c r="C103" s="78"/>
      <c r="D103" s="78"/>
      <c r="E103" s="78"/>
      <c r="F103" s="132"/>
      <c r="G103" s="78"/>
      <c r="H103" s="78"/>
      <c r="I103" s="88"/>
      <c r="J103" s="143"/>
      <c r="K103" s="100"/>
      <c r="L103" s="100"/>
      <c r="M103" s="144"/>
      <c r="N103" s="145"/>
      <c r="O103" s="145"/>
      <c r="P103" s="146"/>
      <c r="Q103" s="146"/>
      <c r="R103" s="146"/>
      <c r="S103" s="146"/>
      <c r="T103" s="146"/>
      <c r="U103" s="146"/>
      <c r="V103" s="146"/>
      <c r="W103" s="146"/>
      <c r="X103" s="150"/>
    </row>
    <row r="104" ht="12" customHeight="1" spans="2:24">
      <c r="B104" s="77"/>
      <c r="C104" s="78"/>
      <c r="D104" s="78"/>
      <c r="E104" s="78"/>
      <c r="F104" s="132"/>
      <c r="G104" s="78"/>
      <c r="H104" s="78"/>
      <c r="I104" s="88"/>
      <c r="J104" s="143"/>
      <c r="K104" s="100"/>
      <c r="L104" s="100"/>
      <c r="M104" s="144"/>
      <c r="N104" s="145"/>
      <c r="O104" s="145"/>
      <c r="P104" s="146"/>
      <c r="Q104" s="146"/>
      <c r="R104" s="146"/>
      <c r="S104" s="146"/>
      <c r="T104" s="146"/>
      <c r="U104" s="146"/>
      <c r="V104" s="146"/>
      <c r="W104" s="146"/>
      <c r="X104" s="150"/>
    </row>
    <row r="105" ht="12" customHeight="1" spans="2:24">
      <c r="B105" s="77"/>
      <c r="C105" s="78"/>
      <c r="D105" s="78"/>
      <c r="E105" s="78"/>
      <c r="F105" s="132"/>
      <c r="G105" s="78"/>
      <c r="H105" s="78"/>
      <c r="I105" s="88"/>
      <c r="J105" s="143"/>
      <c r="K105" s="100"/>
      <c r="L105" s="100"/>
      <c r="M105" s="144"/>
      <c r="N105" s="145"/>
      <c r="O105" s="145"/>
      <c r="P105" s="146"/>
      <c r="Q105" s="146"/>
      <c r="R105" s="146"/>
      <c r="S105" s="146"/>
      <c r="T105" s="146"/>
      <c r="U105" s="146"/>
      <c r="V105" s="146"/>
      <c r="W105" s="146"/>
      <c r="X105" s="150"/>
    </row>
    <row r="106" ht="12" customHeight="1" spans="2:24">
      <c r="B106" s="77" t="str">
        <f>IF('1、包装标识检验'!B106="","",'1、包装标识检验'!B106)</f>
        <v/>
      </c>
      <c r="C106" s="78" t="str">
        <f>IF('1、包装标识检验'!C106="","",'1、包装标识检验'!C106)</f>
        <v/>
      </c>
      <c r="D106" s="78" t="str">
        <f>IF('1、包装标识检验'!D106="","",'1、包装标识检验'!D106)</f>
        <v/>
      </c>
      <c r="E106" s="78" t="str">
        <f>IF('1、包装标识检验'!E106="","",'1、包装标识检验'!E106)</f>
        <v/>
      </c>
      <c r="F106" s="132" t="str">
        <f>IF('1、包装标识检验'!F106="","",'1、包装标识检验'!F106)</f>
        <v/>
      </c>
      <c r="G106" s="78" t="str">
        <f>IF('1、包装标识检验'!G106="","",'1、包装标识检验'!G106)</f>
        <v/>
      </c>
      <c r="H106" s="78" t="str">
        <f>IF('1、包装标识检验'!H106="","",'1、包装标识检验'!H106)</f>
        <v/>
      </c>
      <c r="I106" s="88" t="str">
        <f>IF('1、包装标识检验'!I106="","",'1、包装标识检验'!I106)</f>
        <v/>
      </c>
      <c r="J106" s="143"/>
      <c r="K106" s="100"/>
      <c r="L106" s="100"/>
      <c r="M106" s="144"/>
      <c r="N106" s="145"/>
      <c r="O106" s="145"/>
      <c r="P106" s="146"/>
      <c r="Q106" s="146"/>
      <c r="R106" s="146"/>
      <c r="S106" s="146"/>
      <c r="T106" s="146"/>
      <c r="U106" s="146"/>
      <c r="V106" s="146"/>
      <c r="W106" s="146"/>
      <c r="X106" s="150"/>
    </row>
    <row r="107" ht="12" customHeight="1" spans="2:24">
      <c r="B107" s="77" t="str">
        <f>IF('1、包装标识检验'!B107="","",'1、包装标识检验'!B107)</f>
        <v/>
      </c>
      <c r="C107" s="78" t="str">
        <f>IF('1、包装标识检验'!C107="","",'1、包装标识检验'!C107)</f>
        <v/>
      </c>
      <c r="D107" s="78" t="str">
        <f>IF('1、包装标识检验'!D107="","",'1、包装标识检验'!D107)</f>
        <v/>
      </c>
      <c r="E107" s="78" t="str">
        <f>IF('1、包装标识检验'!E107="","",'1、包装标识检验'!E107)</f>
        <v/>
      </c>
      <c r="F107" s="132" t="str">
        <f>IF('1、包装标识检验'!F107="","",'1、包装标识检验'!F107)</f>
        <v/>
      </c>
      <c r="G107" s="78" t="str">
        <f>IF('1、包装标识检验'!G107="","",'1、包装标识检验'!G107)</f>
        <v/>
      </c>
      <c r="H107" s="78" t="str">
        <f>IF('1、包装标识检验'!H107="","",'1、包装标识检验'!H107)</f>
        <v/>
      </c>
      <c r="I107" s="88" t="str">
        <f>IF('1、包装标识检验'!I107="","",'1、包装标识检验'!I107)</f>
        <v/>
      </c>
      <c r="J107" s="143"/>
      <c r="K107" s="100"/>
      <c r="L107" s="100"/>
      <c r="M107" s="144"/>
      <c r="N107" s="145"/>
      <c r="O107" s="145"/>
      <c r="P107" s="146"/>
      <c r="Q107" s="146"/>
      <c r="R107" s="146"/>
      <c r="S107" s="146"/>
      <c r="T107" s="146"/>
      <c r="U107" s="146"/>
      <c r="V107" s="146"/>
      <c r="W107" s="146"/>
      <c r="X107" s="150"/>
    </row>
    <row r="108" ht="12" customHeight="1" spans="2:24">
      <c r="B108" s="77" t="str">
        <f>IF('1、包装标识检验'!B108="","",'1、包装标识检验'!B108)</f>
        <v/>
      </c>
      <c r="C108" s="78" t="str">
        <f>IF('1、包装标识检验'!C108="","",'1、包装标识检验'!C108)</f>
        <v/>
      </c>
      <c r="D108" s="78" t="str">
        <f>IF('1、包装标识检验'!D108="","",'1、包装标识检验'!D108)</f>
        <v/>
      </c>
      <c r="E108" s="78" t="str">
        <f>IF('1、包装标识检验'!E108="","",'1、包装标识检验'!E108)</f>
        <v/>
      </c>
      <c r="F108" s="132" t="str">
        <f>IF('1、包装标识检验'!F108="","",'1、包装标识检验'!F108)</f>
        <v/>
      </c>
      <c r="G108" s="78" t="str">
        <f>IF('1、包装标识检验'!G108="","",'1、包装标识检验'!G108)</f>
        <v/>
      </c>
      <c r="H108" s="78" t="str">
        <f>IF('1、包装标识检验'!H108="","",'1、包装标识检验'!H108)</f>
        <v/>
      </c>
      <c r="I108" s="88" t="str">
        <f>IF('1、包装标识检验'!I108="","",'1、包装标识检验'!I108)</f>
        <v/>
      </c>
      <c r="J108" s="143"/>
      <c r="K108" s="100"/>
      <c r="L108" s="100"/>
      <c r="M108" s="144"/>
      <c r="N108" s="145"/>
      <c r="O108" s="145"/>
      <c r="P108" s="146"/>
      <c r="Q108" s="146"/>
      <c r="R108" s="146"/>
      <c r="S108" s="146"/>
      <c r="T108" s="146"/>
      <c r="U108" s="146"/>
      <c r="V108" s="146"/>
      <c r="W108" s="146"/>
      <c r="X108" s="150"/>
    </row>
    <row r="109" ht="12" customHeight="1" spans="2:24">
      <c r="B109" s="77" t="str">
        <f>IF('1、包装标识检验'!B109="","",'1、包装标识检验'!B109)</f>
        <v/>
      </c>
      <c r="C109" s="78" t="str">
        <f>IF('1、包装标识检验'!C109="","",'1、包装标识检验'!C109)</f>
        <v/>
      </c>
      <c r="D109" s="78" t="str">
        <f>IF('1、包装标识检验'!D109="","",'1、包装标识检验'!D109)</f>
        <v/>
      </c>
      <c r="E109" s="78" t="str">
        <f>IF('1、包装标识检验'!E109="","",'1、包装标识检验'!E109)</f>
        <v/>
      </c>
      <c r="F109" s="132" t="str">
        <f>IF('1、包装标识检验'!F109="","",'1、包装标识检验'!F109)</f>
        <v/>
      </c>
      <c r="G109" s="78" t="str">
        <f>IF('1、包装标识检验'!G109="","",'1、包装标识检验'!G109)</f>
        <v/>
      </c>
      <c r="H109" s="78" t="str">
        <f>IF('1、包装标识检验'!H109="","",'1、包装标识检验'!H109)</f>
        <v/>
      </c>
      <c r="I109" s="88" t="str">
        <f>IF('1、包装标识检验'!I109="","",'1、包装标识检验'!I109)</f>
        <v/>
      </c>
      <c r="J109" s="143"/>
      <c r="K109" s="100"/>
      <c r="L109" s="100"/>
      <c r="M109" s="144"/>
      <c r="N109" s="145"/>
      <c r="O109" s="145"/>
      <c r="P109" s="146"/>
      <c r="Q109" s="146"/>
      <c r="R109" s="146"/>
      <c r="S109" s="146"/>
      <c r="T109" s="146"/>
      <c r="U109" s="146"/>
      <c r="V109" s="146"/>
      <c r="W109" s="146"/>
      <c r="X109" s="150"/>
    </row>
    <row r="110" ht="12" customHeight="1" spans="2:24">
      <c r="B110" s="77" t="str">
        <f>IF('1、包装标识检验'!B110="","",'1、包装标识检验'!B110)</f>
        <v/>
      </c>
      <c r="C110" s="78" t="str">
        <f>IF('1、包装标识检验'!C110="","",'1、包装标识检验'!C110)</f>
        <v/>
      </c>
      <c r="D110" s="78" t="str">
        <f>IF('1、包装标识检验'!D110="","",'1、包装标识检验'!D110)</f>
        <v/>
      </c>
      <c r="E110" s="78" t="str">
        <f>IF('1、包装标识检验'!E110="","",'1、包装标识检验'!E110)</f>
        <v/>
      </c>
      <c r="F110" s="132" t="str">
        <f>IF('1、包装标识检验'!F110="","",'1、包装标识检验'!F110)</f>
        <v/>
      </c>
      <c r="G110" s="78" t="str">
        <f>IF('1、包装标识检验'!G110="","",'1、包装标识检验'!G110)</f>
        <v/>
      </c>
      <c r="H110" s="78" t="str">
        <f>IF('1、包装标识检验'!H110="","",'1、包装标识检验'!H110)</f>
        <v/>
      </c>
      <c r="I110" s="88" t="str">
        <f>IF('1、包装标识检验'!I110="","",'1、包装标识检验'!I110)</f>
        <v/>
      </c>
      <c r="J110" s="143"/>
      <c r="K110" s="100"/>
      <c r="L110" s="100"/>
      <c r="M110" s="144"/>
      <c r="N110" s="145"/>
      <c r="O110" s="145"/>
      <c r="P110" s="146"/>
      <c r="Q110" s="146"/>
      <c r="R110" s="146"/>
      <c r="S110" s="146"/>
      <c r="T110" s="151"/>
      <c r="U110" s="146"/>
      <c r="V110" s="146"/>
      <c r="W110" s="146"/>
      <c r="X110" s="150"/>
    </row>
    <row r="111" spans="2:24">
      <c r="B111" s="77" t="str">
        <f>IF('1、包装标识检验'!B111="","",'1、包装标识检验'!B111)</f>
        <v/>
      </c>
      <c r="C111" s="78" t="str">
        <f>IF('1、包装标识检验'!C111="","",'1、包装标识检验'!C111)</f>
        <v/>
      </c>
      <c r="D111" s="78" t="str">
        <f>IF('1、包装标识检验'!D111="","",'1、包装标识检验'!D111)</f>
        <v/>
      </c>
      <c r="E111" s="78" t="str">
        <f>IF('1、包装标识检验'!E111="","",'1、包装标识检验'!E111)</f>
        <v/>
      </c>
      <c r="F111" s="132" t="str">
        <f>IF('1、包装标识检验'!F111="","",'1、包装标识检验'!F111)</f>
        <v/>
      </c>
      <c r="G111" s="78" t="str">
        <f>IF('1、包装标识检验'!G111="","",'1、包装标识检验'!G111)</f>
        <v/>
      </c>
      <c r="H111" s="78" t="str">
        <f>IF('1、包装标识检验'!H111="","",'1、包装标识检验'!H111)</f>
        <v/>
      </c>
      <c r="I111" s="88" t="str">
        <f>IF('1、包装标识检验'!I111="","",'1、包装标识检验'!I111)</f>
        <v/>
      </c>
      <c r="J111" s="143"/>
      <c r="K111" s="100"/>
      <c r="L111" s="100"/>
      <c r="M111" s="144"/>
      <c r="N111" s="145"/>
      <c r="O111" s="145"/>
      <c r="P111" s="146"/>
      <c r="Q111" s="146"/>
      <c r="R111" s="146"/>
      <c r="S111" s="146"/>
      <c r="T111" s="151"/>
      <c r="U111" s="146"/>
      <c r="V111" s="146"/>
      <c r="W111" s="146"/>
      <c r="X111" s="150"/>
    </row>
    <row r="112" spans="2:24">
      <c r="B112" s="77" t="str">
        <f>IF('1、包装标识检验'!B112="","",'1、包装标识检验'!B112)</f>
        <v/>
      </c>
      <c r="C112" s="78" t="str">
        <f>IF('1、包装标识检验'!C112="","",'1、包装标识检验'!C112)</f>
        <v/>
      </c>
      <c r="D112" s="78" t="str">
        <f>IF('1、包装标识检验'!D112="","",'1、包装标识检验'!D112)</f>
        <v/>
      </c>
      <c r="E112" s="78" t="str">
        <f>IF('1、包装标识检验'!E112="","",'1、包装标识检验'!E112)</f>
        <v/>
      </c>
      <c r="F112" s="132" t="str">
        <f>IF('1、包装标识检验'!F112="","",'1、包装标识检验'!F112)</f>
        <v/>
      </c>
      <c r="G112" s="78" t="str">
        <f>IF('1、包装标识检验'!G112="","",'1、包装标识检验'!G112)</f>
        <v/>
      </c>
      <c r="H112" s="78" t="str">
        <f>IF('1、包装标识检验'!H112="","",'1、包装标识检验'!H112)</f>
        <v/>
      </c>
      <c r="I112" s="88" t="str">
        <f>IF('1、包装标识检验'!I112="","",'1、包装标识检验'!I112)</f>
        <v/>
      </c>
      <c r="J112" s="143"/>
      <c r="K112" s="100"/>
      <c r="L112" s="100"/>
      <c r="M112" s="144"/>
      <c r="N112" s="145"/>
      <c r="O112" s="145"/>
      <c r="P112" s="146"/>
      <c r="Q112" s="146"/>
      <c r="R112" s="146"/>
      <c r="S112" s="146"/>
      <c r="T112" s="151"/>
      <c r="U112" s="146"/>
      <c r="V112" s="146"/>
      <c r="W112" s="146"/>
      <c r="X112" s="150"/>
    </row>
    <row r="113" spans="2:24">
      <c r="B113" s="77" t="str">
        <f>IF('1、包装标识检验'!B113="","",'1、包装标识检验'!B113)</f>
        <v/>
      </c>
      <c r="C113" s="78" t="str">
        <f>IF('1、包装标识检验'!C113="","",'1、包装标识检验'!C113)</f>
        <v/>
      </c>
      <c r="D113" s="78" t="str">
        <f>IF('1、包装标识检验'!D113="","",'1、包装标识检验'!D113)</f>
        <v/>
      </c>
      <c r="E113" s="78" t="str">
        <f>IF('1、包装标识检验'!E113="","",'1、包装标识检验'!E113)</f>
        <v/>
      </c>
      <c r="F113" s="132" t="str">
        <f>IF('1、包装标识检验'!F113="","",'1、包装标识检验'!F113)</f>
        <v/>
      </c>
      <c r="G113" s="78" t="str">
        <f>IF('1、包装标识检验'!G113="","",'1、包装标识检验'!G113)</f>
        <v/>
      </c>
      <c r="H113" s="78" t="str">
        <f>IF('1、包装标识检验'!H113="","",'1、包装标识检验'!H113)</f>
        <v/>
      </c>
      <c r="I113" s="88" t="str">
        <f>IF('1、包装标识检验'!I113="","",'1、包装标识检验'!I113)</f>
        <v/>
      </c>
      <c r="J113" s="143"/>
      <c r="K113" s="100"/>
      <c r="L113" s="100"/>
      <c r="M113" s="144"/>
      <c r="N113" s="145"/>
      <c r="O113" s="145"/>
      <c r="P113" s="146"/>
      <c r="Q113" s="146"/>
      <c r="R113" s="146"/>
      <c r="S113" s="146"/>
      <c r="T113" s="151"/>
      <c r="U113" s="146"/>
      <c r="V113" s="146"/>
      <c r="W113" s="146"/>
      <c r="X113" s="150"/>
    </row>
    <row r="114" spans="2:24">
      <c r="B114" s="77" t="str">
        <f>IF('1、包装标识检验'!B114="","",'1、包装标识检验'!B114)</f>
        <v/>
      </c>
      <c r="C114" s="78" t="str">
        <f>IF('1、包装标识检验'!C114="","",'1、包装标识检验'!C114)</f>
        <v/>
      </c>
      <c r="D114" s="78" t="str">
        <f>IF('1、包装标识检验'!D114="","",'1、包装标识检验'!D114)</f>
        <v/>
      </c>
      <c r="E114" s="78" t="str">
        <f>IF('1、包装标识检验'!E114="","",'1、包装标识检验'!E114)</f>
        <v/>
      </c>
      <c r="F114" s="132" t="str">
        <f>IF('1、包装标识检验'!F114="","",'1、包装标识检验'!F114)</f>
        <v/>
      </c>
      <c r="G114" s="78" t="str">
        <f>IF('1、包装标识检验'!G114="","",'1、包装标识检验'!G114)</f>
        <v/>
      </c>
      <c r="H114" s="78" t="str">
        <f>IF('1、包装标识检验'!H114="","",'1、包装标识检验'!H114)</f>
        <v/>
      </c>
      <c r="I114" s="88" t="str">
        <f>IF('1、包装标识检验'!I114="","",'1、包装标识检验'!I114)</f>
        <v/>
      </c>
      <c r="J114" s="143"/>
      <c r="K114" s="100"/>
      <c r="L114" s="100"/>
      <c r="M114" s="144"/>
      <c r="N114" s="145"/>
      <c r="O114" s="145"/>
      <c r="P114" s="146"/>
      <c r="Q114" s="146"/>
      <c r="R114" s="146"/>
      <c r="S114" s="146"/>
      <c r="T114" s="151"/>
      <c r="U114" s="146"/>
      <c r="V114" s="146"/>
      <c r="W114" s="146"/>
      <c r="X114" s="150"/>
    </row>
    <row r="115" spans="2:24">
      <c r="B115" s="77" t="str">
        <f>IF('1、包装标识检验'!B115="","",'1、包装标识检验'!B115)</f>
        <v/>
      </c>
      <c r="C115" s="78" t="str">
        <f>IF('1、包装标识检验'!C115="","",'1、包装标识检验'!C115)</f>
        <v/>
      </c>
      <c r="D115" s="78" t="str">
        <f>IF('1、包装标识检验'!D115="","",'1、包装标识检验'!D115)</f>
        <v/>
      </c>
      <c r="E115" s="78" t="str">
        <f>IF('1、包装标识检验'!E115="","",'1、包装标识检验'!E115)</f>
        <v/>
      </c>
      <c r="F115" s="132" t="str">
        <f>IF('1、包装标识检验'!F115="","",'1、包装标识检验'!F115)</f>
        <v/>
      </c>
      <c r="G115" s="78" t="str">
        <f>IF('1、包装标识检验'!G115="","",'1、包装标识检验'!G115)</f>
        <v/>
      </c>
      <c r="H115" s="78" t="str">
        <f>IF('1、包装标识检验'!H115="","",'1、包装标识检验'!H115)</f>
        <v/>
      </c>
      <c r="I115" s="88" t="str">
        <f>IF('1、包装标识检验'!I115="","",'1、包装标识检验'!I115)</f>
        <v/>
      </c>
      <c r="J115" s="143"/>
      <c r="K115" s="100"/>
      <c r="L115" s="100"/>
      <c r="M115" s="144"/>
      <c r="N115" s="145"/>
      <c r="O115" s="145"/>
      <c r="P115" s="146"/>
      <c r="Q115" s="146"/>
      <c r="R115" s="146"/>
      <c r="S115" s="146"/>
      <c r="T115" s="151"/>
      <c r="U115" s="146"/>
      <c r="V115" s="146"/>
      <c r="W115" s="146"/>
      <c r="X115" s="150"/>
    </row>
    <row r="116" spans="2:24">
      <c r="B116" s="77" t="str">
        <f>IF('1、包装标识检验'!B116="","",'1、包装标识检验'!B116)</f>
        <v/>
      </c>
      <c r="C116" s="78" t="str">
        <f>IF('1、包装标识检验'!C116="","",'1、包装标识检验'!C116)</f>
        <v/>
      </c>
      <c r="D116" s="78" t="str">
        <f>IF('1、包装标识检验'!D116="","",'1、包装标识检验'!D116)</f>
        <v/>
      </c>
      <c r="E116" s="78" t="str">
        <f>IF('1、包装标识检验'!E116="","",'1、包装标识检验'!E116)</f>
        <v/>
      </c>
      <c r="F116" s="132" t="str">
        <f>IF('1、包装标识检验'!F116="","",'1、包装标识检验'!F116)</f>
        <v/>
      </c>
      <c r="G116" s="78" t="str">
        <f>IF('1、包装标识检验'!G116="","",'1、包装标识检验'!G116)</f>
        <v/>
      </c>
      <c r="H116" s="78" t="str">
        <f>IF('1、包装标识检验'!H116="","",'1、包装标识检验'!H116)</f>
        <v/>
      </c>
      <c r="I116" s="88" t="str">
        <f>IF('1、包装标识检验'!I116="","",'1、包装标识检验'!I116)</f>
        <v/>
      </c>
      <c r="J116" s="143"/>
      <c r="K116" s="100"/>
      <c r="L116" s="100"/>
      <c r="M116" s="144"/>
      <c r="N116" s="145"/>
      <c r="O116" s="145"/>
      <c r="P116" s="146"/>
      <c r="Q116" s="146"/>
      <c r="R116" s="146"/>
      <c r="S116" s="146"/>
      <c r="T116" s="151"/>
      <c r="U116" s="146"/>
      <c r="V116" s="146"/>
      <c r="W116" s="146"/>
      <c r="X116" s="150"/>
    </row>
    <row r="117" spans="2:24">
      <c r="B117" s="77" t="str">
        <f>IF('1、包装标识检验'!B117="","",'1、包装标识检验'!B117)</f>
        <v/>
      </c>
      <c r="C117" s="78" t="str">
        <f>IF('1、包装标识检验'!C117="","",'1、包装标识检验'!C117)</f>
        <v/>
      </c>
      <c r="D117" s="78" t="str">
        <f>IF('1、包装标识检验'!D117="","",'1、包装标识检验'!D117)</f>
        <v/>
      </c>
      <c r="E117" s="78" t="str">
        <f>IF('1、包装标识检验'!E117="","",'1、包装标识检验'!E117)</f>
        <v/>
      </c>
      <c r="F117" s="132" t="str">
        <f>IF('1、包装标识检验'!F117="","",'1、包装标识检验'!F117)</f>
        <v/>
      </c>
      <c r="G117" s="78" t="str">
        <f>IF('1、包装标识检验'!G117="","",'1、包装标识检验'!G117)</f>
        <v/>
      </c>
      <c r="H117" s="78" t="str">
        <f>IF('1、包装标识检验'!H117="","",'1、包装标识检验'!H117)</f>
        <v/>
      </c>
      <c r="I117" s="88" t="str">
        <f>IF('1、包装标识检验'!I117="","",'1、包装标识检验'!I117)</f>
        <v/>
      </c>
      <c r="J117" s="143"/>
      <c r="K117" s="100"/>
      <c r="L117" s="100"/>
      <c r="M117" s="144"/>
      <c r="N117" s="145"/>
      <c r="O117" s="145"/>
      <c r="P117" s="146"/>
      <c r="Q117" s="146"/>
      <c r="R117" s="146"/>
      <c r="S117" s="146"/>
      <c r="T117" s="151"/>
      <c r="U117" s="146"/>
      <c r="V117" s="146"/>
      <c r="W117" s="146"/>
      <c r="X117" s="150"/>
    </row>
    <row r="118" spans="2:24">
      <c r="B118" s="77" t="str">
        <f>IF('1、包装标识检验'!B118="","",'1、包装标识检验'!B118)</f>
        <v/>
      </c>
      <c r="C118" s="78" t="str">
        <f>IF('1、包装标识检验'!C118="","",'1、包装标识检验'!C118)</f>
        <v/>
      </c>
      <c r="D118" s="78" t="str">
        <f>IF('1、包装标识检验'!D118="","",'1、包装标识检验'!D118)</f>
        <v/>
      </c>
      <c r="E118" s="78" t="str">
        <f>IF('1、包装标识检验'!E118="","",'1、包装标识检验'!E118)</f>
        <v/>
      </c>
      <c r="F118" s="132" t="str">
        <f>IF('1、包装标识检验'!F118="","",'1、包装标识检验'!F118)</f>
        <v/>
      </c>
      <c r="G118" s="78" t="str">
        <f>IF('1、包装标识检验'!G118="","",'1、包装标识检验'!G118)</f>
        <v/>
      </c>
      <c r="H118" s="78" t="str">
        <f>IF('1、包装标识检验'!H118="","",'1、包装标识检验'!H118)</f>
        <v/>
      </c>
      <c r="I118" s="88" t="str">
        <f>IF('1、包装标识检验'!I118="","",'1、包装标识检验'!I118)</f>
        <v/>
      </c>
      <c r="J118" s="143"/>
      <c r="K118" s="100"/>
      <c r="L118" s="100"/>
      <c r="M118" s="144"/>
      <c r="N118" s="145"/>
      <c r="O118" s="145"/>
      <c r="P118" s="146"/>
      <c r="Q118" s="146"/>
      <c r="R118" s="146"/>
      <c r="S118" s="146"/>
      <c r="T118" s="151"/>
      <c r="U118" s="146"/>
      <c r="V118" s="146"/>
      <c r="W118" s="146"/>
      <c r="X118" s="150"/>
    </row>
    <row r="119" spans="2:24">
      <c r="B119" s="77" t="str">
        <f>IF('1、包装标识检验'!B119="","",'1、包装标识检验'!B119)</f>
        <v/>
      </c>
      <c r="C119" s="78" t="str">
        <f>IF('1、包装标识检验'!C119="","",'1、包装标识检验'!C119)</f>
        <v/>
      </c>
      <c r="D119" s="78" t="str">
        <f>IF('1、包装标识检验'!D119="","",'1、包装标识检验'!D119)</f>
        <v/>
      </c>
      <c r="E119" s="78" t="str">
        <f>IF('1、包装标识检验'!E119="","",'1、包装标识检验'!E119)</f>
        <v/>
      </c>
      <c r="F119" s="132" t="str">
        <f>IF('1、包装标识检验'!F119="","",'1、包装标识检验'!F119)</f>
        <v/>
      </c>
      <c r="G119" s="78" t="str">
        <f>IF('1、包装标识检验'!G119="","",'1、包装标识检验'!G119)</f>
        <v/>
      </c>
      <c r="H119" s="78" t="str">
        <f>IF('1、包装标识检验'!H119="","",'1、包装标识检验'!H119)</f>
        <v/>
      </c>
      <c r="I119" s="88" t="str">
        <f>IF('1、包装标识检验'!I119="","",'1、包装标识检验'!I119)</f>
        <v/>
      </c>
      <c r="J119" s="143"/>
      <c r="K119" s="100"/>
      <c r="L119" s="100"/>
      <c r="M119" s="144"/>
      <c r="N119" s="145"/>
      <c r="O119" s="145"/>
      <c r="P119" s="146"/>
      <c r="Q119" s="146"/>
      <c r="R119" s="146"/>
      <c r="S119" s="146"/>
      <c r="T119" s="151"/>
      <c r="U119" s="146"/>
      <c r="V119" s="146"/>
      <c r="W119" s="146"/>
      <c r="X119" s="150"/>
    </row>
    <row r="120" spans="2:24">
      <c r="B120" s="77" t="str">
        <f>IF('1、包装标识检验'!B120="","",'1、包装标识检验'!B120)</f>
        <v/>
      </c>
      <c r="C120" s="78" t="str">
        <f>IF('1、包装标识检验'!C120="","",'1、包装标识检验'!C120)</f>
        <v/>
      </c>
      <c r="D120" s="78" t="str">
        <f>IF('1、包装标识检验'!D120="","",'1、包装标识检验'!D120)</f>
        <v/>
      </c>
      <c r="E120" s="78" t="str">
        <f>IF('1、包装标识检验'!E120="","",'1、包装标识检验'!E120)</f>
        <v/>
      </c>
      <c r="F120" s="132" t="str">
        <f>IF('1、包装标识检验'!F120="","",'1、包装标识检验'!F120)</f>
        <v/>
      </c>
      <c r="G120" s="78" t="str">
        <f>IF('1、包装标识检验'!G120="","",'1、包装标识检验'!G120)</f>
        <v/>
      </c>
      <c r="H120" s="78" t="str">
        <f>IF('1、包装标识检验'!H120="","",'1、包装标识检验'!H120)</f>
        <v/>
      </c>
      <c r="I120" s="88" t="str">
        <f>IF('1、包装标识检验'!I120="","",'1、包装标识检验'!I120)</f>
        <v/>
      </c>
      <c r="J120" s="143"/>
      <c r="K120" s="100"/>
      <c r="L120" s="100"/>
      <c r="M120" s="144"/>
      <c r="N120" s="145"/>
      <c r="O120" s="145"/>
      <c r="P120" s="146"/>
      <c r="Q120" s="146"/>
      <c r="R120" s="146"/>
      <c r="S120" s="146"/>
      <c r="T120" s="151"/>
      <c r="U120" s="146"/>
      <c r="V120" s="146"/>
      <c r="W120" s="146"/>
      <c r="X120" s="150"/>
    </row>
    <row r="121" spans="2:24">
      <c r="B121" s="77" t="str">
        <f>IF('1、包装标识检验'!B121="","",'1、包装标识检验'!B121)</f>
        <v/>
      </c>
      <c r="C121" s="78" t="str">
        <f>IF('1、包装标识检验'!C121="","",'1、包装标识检验'!C121)</f>
        <v/>
      </c>
      <c r="D121" s="78" t="str">
        <f>IF('1、包装标识检验'!D121="","",'1、包装标识检验'!D121)</f>
        <v/>
      </c>
      <c r="E121" s="78" t="str">
        <f>IF('1、包装标识检验'!E121="","",'1、包装标识检验'!E121)</f>
        <v/>
      </c>
      <c r="F121" s="132" t="str">
        <f>IF('1、包装标识检验'!F121="","",'1、包装标识检验'!F121)</f>
        <v/>
      </c>
      <c r="G121" s="78" t="str">
        <f>IF('1、包装标识检验'!G121="","",'1、包装标识检验'!G121)</f>
        <v/>
      </c>
      <c r="H121" s="78" t="str">
        <f>IF('1、包装标识检验'!H121="","",'1、包装标识检验'!H121)</f>
        <v/>
      </c>
      <c r="I121" s="88" t="str">
        <f>IF('1、包装标识检验'!I121="","",'1、包装标识检验'!I121)</f>
        <v/>
      </c>
      <c r="J121" s="143"/>
      <c r="K121" s="100"/>
      <c r="L121" s="100"/>
      <c r="M121" s="144"/>
      <c r="N121" s="145"/>
      <c r="O121" s="145"/>
      <c r="P121" s="146"/>
      <c r="Q121" s="146"/>
      <c r="R121" s="146"/>
      <c r="S121" s="146"/>
      <c r="T121" s="151"/>
      <c r="U121" s="146"/>
      <c r="V121" s="146"/>
      <c r="W121" s="146"/>
      <c r="X121" s="150"/>
    </row>
    <row r="122" spans="2:24">
      <c r="B122" s="77" t="str">
        <f>IF('1、包装标识检验'!B122="","",'1、包装标识检验'!B122)</f>
        <v/>
      </c>
      <c r="C122" s="78" t="str">
        <f>IF('1、包装标识检验'!C122="","",'1、包装标识检验'!C122)</f>
        <v/>
      </c>
      <c r="D122" s="78" t="str">
        <f>IF('1、包装标识检验'!D122="","",'1、包装标识检验'!D122)</f>
        <v/>
      </c>
      <c r="E122" s="78" t="str">
        <f>IF('1、包装标识检验'!E122="","",'1、包装标识检验'!E122)</f>
        <v/>
      </c>
      <c r="F122" s="132" t="str">
        <f>IF('1、包装标识检验'!F122="","",'1、包装标识检验'!F122)</f>
        <v/>
      </c>
      <c r="G122" s="78" t="str">
        <f>IF('1、包装标识检验'!G122="","",'1、包装标识检验'!G122)</f>
        <v/>
      </c>
      <c r="H122" s="78" t="str">
        <f>IF('1、包装标识检验'!H122="","",'1、包装标识检验'!H122)</f>
        <v/>
      </c>
      <c r="I122" s="88" t="str">
        <f>IF('1、包装标识检验'!I122="","",'1、包装标识检验'!I122)</f>
        <v/>
      </c>
      <c r="J122" s="143"/>
      <c r="K122" s="100"/>
      <c r="L122" s="100"/>
      <c r="M122" s="144"/>
      <c r="N122" s="145"/>
      <c r="O122" s="145"/>
      <c r="P122" s="146"/>
      <c r="Q122" s="146"/>
      <c r="R122" s="146"/>
      <c r="S122" s="146"/>
      <c r="T122" s="151"/>
      <c r="U122" s="146"/>
      <c r="V122" s="146"/>
      <c r="W122" s="146"/>
      <c r="X122" s="150"/>
    </row>
    <row r="123" spans="2:24">
      <c r="B123" s="77" t="str">
        <f>IF('1、包装标识检验'!B123="","",'1、包装标识检验'!B123)</f>
        <v/>
      </c>
      <c r="C123" s="78" t="str">
        <f>IF('1、包装标识检验'!C123="","",'1、包装标识检验'!C123)</f>
        <v/>
      </c>
      <c r="D123" s="78" t="str">
        <f>IF('1、包装标识检验'!D123="","",'1、包装标识检验'!D123)</f>
        <v/>
      </c>
      <c r="E123" s="78" t="str">
        <f>IF('1、包装标识检验'!E123="","",'1、包装标识检验'!E123)</f>
        <v/>
      </c>
      <c r="F123" s="132" t="str">
        <f>IF('1、包装标识检验'!F123="","",'1、包装标识检验'!F123)</f>
        <v/>
      </c>
      <c r="G123" s="78" t="str">
        <f>IF('1、包装标识检验'!G123="","",'1、包装标识检验'!G123)</f>
        <v/>
      </c>
      <c r="H123" s="78" t="str">
        <f>IF('1、包装标识检验'!H123="","",'1、包装标识检验'!H123)</f>
        <v/>
      </c>
      <c r="I123" s="88" t="str">
        <f>IF('1、包装标识检验'!I123="","",'1、包装标识检验'!I123)</f>
        <v/>
      </c>
      <c r="J123" s="143"/>
      <c r="K123" s="100"/>
      <c r="L123" s="100"/>
      <c r="M123" s="144"/>
      <c r="N123" s="145"/>
      <c r="O123" s="145"/>
      <c r="P123" s="146"/>
      <c r="Q123" s="146"/>
      <c r="R123" s="146"/>
      <c r="S123" s="146"/>
      <c r="T123" s="151"/>
      <c r="U123" s="146"/>
      <c r="V123" s="146"/>
      <c r="W123" s="146"/>
      <c r="X123" s="150"/>
    </row>
    <row r="124" spans="2:24">
      <c r="B124" s="77" t="str">
        <f>IF('1、包装标识检验'!B124="","",'1、包装标识检验'!B124)</f>
        <v/>
      </c>
      <c r="C124" s="78" t="str">
        <f>IF('1、包装标识检验'!C124="","",'1、包装标识检验'!C124)</f>
        <v/>
      </c>
      <c r="D124" s="78" t="str">
        <f>IF('1、包装标识检验'!D124="","",'1、包装标识检验'!D124)</f>
        <v/>
      </c>
      <c r="E124" s="78" t="str">
        <f>IF('1、包装标识检验'!E124="","",'1、包装标识检验'!E124)</f>
        <v/>
      </c>
      <c r="F124" s="132" t="str">
        <f>IF('1、包装标识检验'!F124="","",'1、包装标识检验'!F124)</f>
        <v/>
      </c>
      <c r="G124" s="78" t="str">
        <f>IF('1、包装标识检验'!G124="","",'1、包装标识检验'!G124)</f>
        <v/>
      </c>
      <c r="H124" s="78" t="str">
        <f>IF('1、包装标识检验'!H124="","",'1、包装标识检验'!H124)</f>
        <v/>
      </c>
      <c r="I124" s="88" t="str">
        <f>IF('1、包装标识检验'!I124="","",'1、包装标识检验'!I124)</f>
        <v/>
      </c>
      <c r="J124" s="143"/>
      <c r="K124" s="100"/>
      <c r="L124" s="100"/>
      <c r="M124" s="144"/>
      <c r="N124" s="145"/>
      <c r="O124" s="145"/>
      <c r="P124" s="146"/>
      <c r="Q124" s="146"/>
      <c r="R124" s="146"/>
      <c r="S124" s="146"/>
      <c r="T124" s="151"/>
      <c r="U124" s="146"/>
      <c r="V124" s="146"/>
      <c r="W124" s="146"/>
      <c r="X124" s="150"/>
    </row>
    <row r="125" spans="2:24">
      <c r="B125" s="77" t="str">
        <f>IF('1、包装标识检验'!B125="","",'1、包装标识检验'!B125)</f>
        <v/>
      </c>
      <c r="C125" s="78" t="str">
        <f>IF('1、包装标识检验'!C125="","",'1、包装标识检验'!C125)</f>
        <v/>
      </c>
      <c r="D125" s="78" t="str">
        <f>IF('1、包装标识检验'!D125="","",'1、包装标识检验'!D125)</f>
        <v/>
      </c>
      <c r="E125" s="78" t="str">
        <f>IF('1、包装标识检验'!E125="","",'1、包装标识检验'!E125)</f>
        <v/>
      </c>
      <c r="F125" s="132" t="str">
        <f>IF('1、包装标识检验'!F125="","",'1、包装标识检验'!F125)</f>
        <v/>
      </c>
      <c r="G125" s="78" t="str">
        <f>IF('1、包装标识检验'!G125="","",'1、包装标识检验'!G125)</f>
        <v/>
      </c>
      <c r="H125" s="78" t="str">
        <f>IF('1、包装标识检验'!H125="","",'1、包装标识检验'!H125)</f>
        <v/>
      </c>
      <c r="I125" s="88" t="str">
        <f>IF('1、包装标识检验'!I125="","",'1、包装标识检验'!I125)</f>
        <v/>
      </c>
      <c r="J125" s="143"/>
      <c r="K125" s="100"/>
      <c r="L125" s="100"/>
      <c r="M125" s="144"/>
      <c r="N125" s="145"/>
      <c r="O125" s="145"/>
      <c r="P125" s="146"/>
      <c r="Q125" s="146"/>
      <c r="R125" s="146"/>
      <c r="S125" s="146"/>
      <c r="T125" s="151"/>
      <c r="U125" s="146"/>
      <c r="V125" s="146"/>
      <c r="W125" s="146"/>
      <c r="X125" s="150"/>
    </row>
    <row r="126" spans="2:24">
      <c r="B126" s="77" t="str">
        <f>IF('1、包装标识检验'!B126="","",'1、包装标识检验'!B126)</f>
        <v/>
      </c>
      <c r="C126" s="78" t="str">
        <f>IF('1、包装标识检验'!C126="","",'1、包装标识检验'!C126)</f>
        <v/>
      </c>
      <c r="D126" s="78" t="str">
        <f>IF('1、包装标识检验'!D126="","",'1、包装标识检验'!D126)</f>
        <v/>
      </c>
      <c r="E126" s="78" t="str">
        <f>IF('1、包装标识检验'!E126="","",'1、包装标识检验'!E126)</f>
        <v/>
      </c>
      <c r="F126" s="132" t="str">
        <f>IF('1、包装标识检验'!F126="","",'1、包装标识检验'!F126)</f>
        <v/>
      </c>
      <c r="G126" s="78" t="str">
        <f>IF('1、包装标识检验'!G126="","",'1、包装标识检验'!G126)</f>
        <v/>
      </c>
      <c r="H126" s="78" t="str">
        <f>IF('1、包装标识检验'!H126="","",'1、包装标识检验'!H126)</f>
        <v/>
      </c>
      <c r="I126" s="88" t="str">
        <f>IF('1、包装标识检验'!I126="","",'1、包装标识检验'!I126)</f>
        <v/>
      </c>
      <c r="J126" s="143"/>
      <c r="K126" s="100"/>
      <c r="L126" s="100"/>
      <c r="M126" s="144"/>
      <c r="N126" s="145"/>
      <c r="O126" s="145"/>
      <c r="P126" s="146"/>
      <c r="Q126" s="146"/>
      <c r="R126" s="146"/>
      <c r="S126" s="146"/>
      <c r="T126" s="151"/>
      <c r="U126" s="146"/>
      <c r="V126" s="146"/>
      <c r="W126" s="146"/>
      <c r="X126" s="150"/>
    </row>
    <row r="127" spans="2:24">
      <c r="B127" s="77" t="str">
        <f>IF('1、包装标识检验'!B127="","",'1、包装标识检验'!B127)</f>
        <v/>
      </c>
      <c r="C127" s="78" t="str">
        <f>IF('1、包装标识检验'!C127="","",'1、包装标识检验'!C127)</f>
        <v/>
      </c>
      <c r="D127" s="78" t="str">
        <f>IF('1、包装标识检验'!D127="","",'1、包装标识检验'!D127)</f>
        <v/>
      </c>
      <c r="E127" s="78" t="str">
        <f>IF('1、包装标识检验'!E127="","",'1、包装标识检验'!E127)</f>
        <v/>
      </c>
      <c r="F127" s="132" t="str">
        <f>IF('1、包装标识检验'!F127="","",'1、包装标识检验'!F127)</f>
        <v/>
      </c>
      <c r="G127" s="78" t="str">
        <f>IF('1、包装标识检验'!G127="","",'1、包装标识检验'!G127)</f>
        <v/>
      </c>
      <c r="H127" s="78" t="str">
        <f>IF('1、包装标识检验'!H127="","",'1、包装标识检验'!H127)</f>
        <v/>
      </c>
      <c r="I127" s="88" t="str">
        <f>IF('1、包装标识检验'!I127="","",'1、包装标识检验'!I127)</f>
        <v/>
      </c>
      <c r="J127" s="143"/>
      <c r="K127" s="100"/>
      <c r="L127" s="100"/>
      <c r="M127" s="144"/>
      <c r="N127" s="145"/>
      <c r="O127" s="145"/>
      <c r="P127" s="146"/>
      <c r="Q127" s="146"/>
      <c r="R127" s="146"/>
      <c r="S127" s="146"/>
      <c r="T127" s="151"/>
      <c r="U127" s="146"/>
      <c r="V127" s="146"/>
      <c r="W127" s="146"/>
      <c r="X127" s="150"/>
    </row>
    <row r="128" spans="2:24">
      <c r="B128" s="77" t="str">
        <f>IF('1、包装标识检验'!B128="","",'1、包装标识检验'!B128)</f>
        <v/>
      </c>
      <c r="C128" s="78" t="str">
        <f>IF('1、包装标识检验'!C128="","",'1、包装标识检验'!C128)</f>
        <v/>
      </c>
      <c r="D128" s="78" t="str">
        <f>IF('1、包装标识检验'!D128="","",'1、包装标识检验'!D128)</f>
        <v/>
      </c>
      <c r="E128" s="78" t="str">
        <f>IF('1、包装标识检验'!E128="","",'1、包装标识检验'!E128)</f>
        <v/>
      </c>
      <c r="F128" s="132" t="str">
        <f>IF('1、包装标识检验'!F128="","",'1、包装标识检验'!F128)</f>
        <v/>
      </c>
      <c r="G128" s="78" t="str">
        <f>IF('1、包装标识检验'!G128="","",'1、包装标识检验'!G128)</f>
        <v/>
      </c>
      <c r="H128" s="78" t="str">
        <f>IF('1、包装标识检验'!H128="","",'1、包装标识检验'!H128)</f>
        <v/>
      </c>
      <c r="I128" s="88" t="str">
        <f>IF('1、包装标识检验'!I128="","",'1、包装标识检验'!I128)</f>
        <v/>
      </c>
      <c r="J128" s="143"/>
      <c r="K128" s="100"/>
      <c r="L128" s="100"/>
      <c r="M128" s="144"/>
      <c r="N128" s="145"/>
      <c r="O128" s="145"/>
      <c r="P128" s="146"/>
      <c r="Q128" s="146"/>
      <c r="R128" s="146"/>
      <c r="S128" s="146"/>
      <c r="T128" s="151"/>
      <c r="U128" s="146"/>
      <c r="V128" s="146"/>
      <c r="W128" s="146"/>
      <c r="X128" s="150"/>
    </row>
    <row r="129" spans="2:24">
      <c r="B129" s="77" t="str">
        <f>IF('1、包装标识检验'!B129="","",'1、包装标识检验'!B129)</f>
        <v/>
      </c>
      <c r="C129" s="78" t="str">
        <f>IF('1、包装标识检验'!C129="","",'1、包装标识检验'!C129)</f>
        <v/>
      </c>
      <c r="D129" s="78" t="str">
        <f>IF('1、包装标识检验'!D129="","",'1、包装标识检验'!D129)</f>
        <v/>
      </c>
      <c r="E129" s="78" t="str">
        <f>IF('1、包装标识检验'!E129="","",'1、包装标识检验'!E129)</f>
        <v/>
      </c>
      <c r="F129" s="132" t="str">
        <f>IF('1、包装标识检验'!F129="","",'1、包装标识检验'!F129)</f>
        <v/>
      </c>
      <c r="G129" s="78" t="str">
        <f>IF('1、包装标识检验'!G129="","",'1、包装标识检验'!G129)</f>
        <v/>
      </c>
      <c r="H129" s="78" t="str">
        <f>IF('1、包装标识检验'!H129="","",'1、包装标识检验'!H129)</f>
        <v/>
      </c>
      <c r="I129" s="88" t="str">
        <f>IF('1、包装标识检验'!I129="","",'1、包装标识检验'!I129)</f>
        <v/>
      </c>
      <c r="J129" s="143"/>
      <c r="K129" s="100"/>
      <c r="L129" s="100"/>
      <c r="M129" s="144"/>
      <c r="N129" s="145"/>
      <c r="O129" s="145"/>
      <c r="P129" s="146"/>
      <c r="Q129" s="146"/>
      <c r="R129" s="146"/>
      <c r="S129" s="146"/>
      <c r="T129" s="151"/>
      <c r="U129" s="146"/>
      <c r="V129" s="146"/>
      <c r="W129" s="146"/>
      <c r="X129" s="150"/>
    </row>
    <row r="130" spans="2:24">
      <c r="B130" s="77" t="str">
        <f>IF('1、包装标识检验'!B130="","",'1、包装标识检验'!B130)</f>
        <v/>
      </c>
      <c r="C130" s="78" t="str">
        <f>IF('1、包装标识检验'!C130="","",'1、包装标识检验'!C130)</f>
        <v/>
      </c>
      <c r="D130" s="78" t="str">
        <f>IF('1、包装标识检验'!D130="","",'1、包装标识检验'!D130)</f>
        <v/>
      </c>
      <c r="E130" s="78" t="str">
        <f>IF('1、包装标识检验'!E130="","",'1、包装标识检验'!E130)</f>
        <v/>
      </c>
      <c r="F130" s="132" t="str">
        <f>IF('1、包装标识检验'!F130="","",'1、包装标识检验'!F130)</f>
        <v/>
      </c>
      <c r="G130" s="78" t="str">
        <f>IF('1、包装标识检验'!G130="","",'1、包装标识检验'!G130)</f>
        <v/>
      </c>
      <c r="H130" s="78" t="str">
        <f>IF('1、包装标识检验'!H130="","",'1、包装标识检验'!H130)</f>
        <v/>
      </c>
      <c r="I130" s="88" t="str">
        <f>IF('1、包装标识检验'!I130="","",'1、包装标识检验'!I130)</f>
        <v/>
      </c>
      <c r="J130" s="143"/>
      <c r="K130" s="100"/>
      <c r="L130" s="100"/>
      <c r="M130" s="144"/>
      <c r="N130" s="145"/>
      <c r="O130" s="145"/>
      <c r="P130" s="146"/>
      <c r="Q130" s="146"/>
      <c r="R130" s="146"/>
      <c r="S130" s="146"/>
      <c r="T130" s="151"/>
      <c r="U130" s="146"/>
      <c r="V130" s="146"/>
      <c r="W130" s="146"/>
      <c r="X130" s="150"/>
    </row>
    <row r="131" spans="2:24">
      <c r="B131" s="77" t="str">
        <f>IF('1、包装标识检验'!B131="","",'1、包装标识检验'!B131)</f>
        <v/>
      </c>
      <c r="C131" s="78" t="str">
        <f>IF('1、包装标识检验'!C131="","",'1、包装标识检验'!C131)</f>
        <v/>
      </c>
      <c r="D131" s="78" t="str">
        <f>IF('1、包装标识检验'!D131="","",'1、包装标识检验'!D131)</f>
        <v/>
      </c>
      <c r="E131" s="78" t="str">
        <f>IF('1、包装标识检验'!E131="","",'1、包装标识检验'!E131)</f>
        <v/>
      </c>
      <c r="F131" s="132" t="str">
        <f>IF('1、包装标识检验'!F131="","",'1、包装标识检验'!F131)</f>
        <v/>
      </c>
      <c r="G131" s="78" t="str">
        <f>IF('1、包装标识检验'!G131="","",'1、包装标识检验'!G131)</f>
        <v/>
      </c>
      <c r="H131" s="78" t="str">
        <f>IF('1、包装标识检验'!H131="","",'1、包装标识检验'!H131)</f>
        <v/>
      </c>
      <c r="I131" s="88" t="str">
        <f>IF('1、包装标识检验'!I131="","",'1、包装标识检验'!I131)</f>
        <v/>
      </c>
      <c r="J131" s="143"/>
      <c r="K131" s="100"/>
      <c r="L131" s="100"/>
      <c r="M131" s="144"/>
      <c r="N131" s="145"/>
      <c r="O131" s="145"/>
      <c r="P131" s="146"/>
      <c r="Q131" s="146"/>
      <c r="R131" s="146"/>
      <c r="S131" s="146"/>
      <c r="T131" s="151"/>
      <c r="U131" s="146"/>
      <c r="V131" s="146"/>
      <c r="W131" s="146"/>
      <c r="X131" s="150"/>
    </row>
    <row r="132" spans="2:24">
      <c r="B132" s="77" t="str">
        <f>IF('1、包装标识检验'!B132="","",'1、包装标识检验'!B132)</f>
        <v/>
      </c>
      <c r="C132" s="78" t="str">
        <f>IF('1、包装标识检验'!C132="","",'1、包装标识检验'!C132)</f>
        <v/>
      </c>
      <c r="D132" s="78" t="str">
        <f>IF('1、包装标识检验'!D132="","",'1、包装标识检验'!D132)</f>
        <v/>
      </c>
      <c r="E132" s="78" t="str">
        <f>IF('1、包装标识检验'!E132="","",'1、包装标识检验'!E132)</f>
        <v/>
      </c>
      <c r="F132" s="132" t="str">
        <f>IF('1、包装标识检验'!F132="","",'1、包装标识检验'!F132)</f>
        <v/>
      </c>
      <c r="G132" s="78" t="str">
        <f>IF('1、包装标识检验'!G132="","",'1、包装标识检验'!G132)</f>
        <v/>
      </c>
      <c r="H132" s="78" t="str">
        <f>IF('1、包装标识检验'!H132="","",'1、包装标识检验'!H132)</f>
        <v/>
      </c>
      <c r="I132" s="88" t="str">
        <f>IF('1、包装标识检验'!I132="","",'1、包装标识检验'!I132)</f>
        <v/>
      </c>
      <c r="J132" s="143"/>
      <c r="K132" s="100"/>
      <c r="L132" s="100"/>
      <c r="M132" s="144"/>
      <c r="N132" s="145"/>
      <c r="O132" s="145"/>
      <c r="P132" s="146"/>
      <c r="Q132" s="146"/>
      <c r="R132" s="146"/>
      <c r="S132" s="146"/>
      <c r="T132" s="151"/>
      <c r="U132" s="146"/>
      <c r="V132" s="146"/>
      <c r="W132" s="146"/>
      <c r="X132" s="150"/>
    </row>
    <row r="133" spans="2:24">
      <c r="B133" s="77" t="str">
        <f>IF('1、包装标识检验'!B133="","",'1、包装标识检验'!B133)</f>
        <v/>
      </c>
      <c r="C133" s="78" t="str">
        <f>IF('1、包装标识检验'!C133="","",'1、包装标识检验'!C133)</f>
        <v/>
      </c>
      <c r="D133" s="78" t="str">
        <f>IF('1、包装标识检验'!D133="","",'1、包装标识检验'!D133)</f>
        <v/>
      </c>
      <c r="E133" s="78" t="str">
        <f>IF('1、包装标识检验'!E133="","",'1、包装标识检验'!E133)</f>
        <v/>
      </c>
      <c r="F133" s="132" t="str">
        <f>IF('1、包装标识检验'!F133="","",'1、包装标识检验'!F133)</f>
        <v/>
      </c>
      <c r="G133" s="78" t="str">
        <f>IF('1、包装标识检验'!G133="","",'1、包装标识检验'!G133)</f>
        <v/>
      </c>
      <c r="H133" s="78" t="str">
        <f>IF('1、包装标识检验'!H133="","",'1、包装标识检验'!H133)</f>
        <v/>
      </c>
      <c r="I133" s="88" t="str">
        <f>IF('1、包装标识检验'!I133="","",'1、包装标识检验'!I133)</f>
        <v/>
      </c>
      <c r="J133" s="143"/>
      <c r="K133" s="100"/>
      <c r="L133" s="100"/>
      <c r="M133" s="144"/>
      <c r="N133" s="145"/>
      <c r="O133" s="145"/>
      <c r="P133" s="146"/>
      <c r="Q133" s="146"/>
      <c r="R133" s="146"/>
      <c r="S133" s="146"/>
      <c r="T133" s="151"/>
      <c r="U133" s="146"/>
      <c r="V133" s="146"/>
      <c r="W133" s="146"/>
      <c r="X133" s="150"/>
    </row>
    <row r="134" spans="2:24">
      <c r="B134" s="77" t="str">
        <f>IF('1、包装标识检验'!B134="","",'1、包装标识检验'!B134)</f>
        <v/>
      </c>
      <c r="C134" s="78" t="str">
        <f>IF('1、包装标识检验'!C134="","",'1、包装标识检验'!C134)</f>
        <v/>
      </c>
      <c r="D134" s="78" t="str">
        <f>IF('1、包装标识检验'!D134="","",'1、包装标识检验'!D134)</f>
        <v/>
      </c>
      <c r="E134" s="78" t="str">
        <f>IF('1、包装标识检验'!E134="","",'1、包装标识检验'!E134)</f>
        <v/>
      </c>
      <c r="F134" s="132" t="str">
        <f>IF('1、包装标识检验'!F134="","",'1、包装标识检验'!F134)</f>
        <v/>
      </c>
      <c r="G134" s="78" t="str">
        <f>IF('1、包装标识检验'!G134="","",'1、包装标识检验'!G134)</f>
        <v/>
      </c>
      <c r="H134" s="78" t="str">
        <f>IF('1、包装标识检验'!H134="","",'1、包装标识检验'!H134)</f>
        <v/>
      </c>
      <c r="I134" s="88" t="str">
        <f>IF('1、包装标识检验'!I134="","",'1、包装标识检验'!I134)</f>
        <v/>
      </c>
      <c r="J134" s="143"/>
      <c r="K134" s="100"/>
      <c r="L134" s="100"/>
      <c r="M134" s="144"/>
      <c r="N134" s="145"/>
      <c r="O134" s="145"/>
      <c r="P134" s="146"/>
      <c r="Q134" s="146"/>
      <c r="R134" s="146"/>
      <c r="S134" s="146"/>
      <c r="T134" s="151"/>
      <c r="U134" s="146"/>
      <c r="V134" s="146"/>
      <c r="W134" s="146"/>
      <c r="X134" s="150"/>
    </row>
    <row r="135" spans="2:24">
      <c r="B135" s="77" t="str">
        <f>IF('1、包装标识检验'!B135="","",'1、包装标识检验'!B135)</f>
        <v/>
      </c>
      <c r="C135" s="78" t="str">
        <f>IF('1、包装标识检验'!C135="","",'1、包装标识检验'!C135)</f>
        <v/>
      </c>
      <c r="D135" s="78" t="str">
        <f>IF('1、包装标识检验'!D135="","",'1、包装标识检验'!D135)</f>
        <v/>
      </c>
      <c r="E135" s="78" t="str">
        <f>IF('1、包装标识检验'!E135="","",'1、包装标识检验'!E135)</f>
        <v/>
      </c>
      <c r="F135" s="132" t="str">
        <f>IF('1、包装标识检验'!F135="","",'1、包装标识检验'!F135)</f>
        <v/>
      </c>
      <c r="G135" s="78" t="str">
        <f>IF('1、包装标识检验'!G135="","",'1、包装标识检验'!G135)</f>
        <v/>
      </c>
      <c r="H135" s="78" t="str">
        <f>IF('1、包装标识检验'!H135="","",'1、包装标识检验'!H135)</f>
        <v/>
      </c>
      <c r="I135" s="88" t="str">
        <f>IF('1、包装标识检验'!I135="","",'1、包装标识检验'!I135)</f>
        <v/>
      </c>
      <c r="J135" s="143"/>
      <c r="K135" s="100"/>
      <c r="L135" s="100"/>
      <c r="M135" s="144"/>
      <c r="N135" s="145"/>
      <c r="O135" s="145"/>
      <c r="P135" s="146"/>
      <c r="Q135" s="146"/>
      <c r="R135" s="146"/>
      <c r="S135" s="146"/>
      <c r="T135" s="151"/>
      <c r="U135" s="146"/>
      <c r="V135" s="146"/>
      <c r="W135" s="146"/>
      <c r="X135" s="150"/>
    </row>
    <row r="136" ht="16.35" spans="2:24">
      <c r="B136" s="114" t="str">
        <f>IF('1、包装标识检验'!B136="","",'1、包装标识检验'!B136)</f>
        <v/>
      </c>
      <c r="C136" s="115" t="str">
        <f>IF('1、包装标识检验'!C136="","",'1、包装标识检验'!C136)</f>
        <v/>
      </c>
      <c r="D136" s="115" t="str">
        <f>IF('1、包装标识检验'!D136="","",'1、包装标识检验'!D136)</f>
        <v/>
      </c>
      <c r="E136" s="115" t="str">
        <f>IF('1、包装标识检验'!E136="","",'1、包装标识检验'!E136)</f>
        <v/>
      </c>
      <c r="F136" s="152" t="str">
        <f>IF('1、包装标识检验'!F136="","",'1、包装标识检验'!F136)</f>
        <v/>
      </c>
      <c r="G136" s="115" t="str">
        <f>IF('1、包装标识检验'!G136="","",'1、包装标识检验'!G136)</f>
        <v/>
      </c>
      <c r="H136" s="115" t="str">
        <f>IF('1、包装标识检验'!H136="","",'1、包装标识检验'!H136)</f>
        <v/>
      </c>
      <c r="I136" s="117" t="str">
        <f>IF('1、包装标识检验'!I136="","",'1、包装标识检验'!I136)</f>
        <v/>
      </c>
      <c r="J136" s="153"/>
      <c r="K136" s="154"/>
      <c r="L136" s="154"/>
      <c r="M136" s="155"/>
      <c r="N136" s="156"/>
      <c r="O136" s="156"/>
      <c r="P136" s="157"/>
      <c r="Q136" s="157"/>
      <c r="R136" s="157"/>
      <c r="S136" s="157"/>
      <c r="T136" s="158"/>
      <c r="U136" s="157"/>
      <c r="V136" s="157"/>
      <c r="W136" s="157"/>
      <c r="X136" s="159"/>
    </row>
  </sheetData>
  <mergeCells count="26">
    <mergeCell ref="B3:I3"/>
    <mergeCell ref="J3:X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B1:E2"/>
  </mergeCells>
  <dataValidations count="4">
    <dataValidation type="list" allowBlank="1" showInputMessage="1" showErrorMessage="1" sqref="C6:C136">
      <formula1>标准维护</formula1>
    </dataValidation>
    <dataValidation type="list" allowBlank="1" showInputMessage="1" showErrorMessage="1" sqref="D6:D136">
      <formula1>"一类,二、三类,四、五类"</formula1>
    </dataValidation>
    <dataValidation type="list" allowBlank="1" showInputMessage="1" showErrorMessage="1" sqref="G6:G136">
      <formula1>机台维护</formula1>
    </dataValidation>
    <dataValidation type="list" allowBlank="1" showInputMessage="1" showErrorMessage="1" sqref="H6:H136">
      <formula1>班次维护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B1:BG136"/>
  <sheetViews>
    <sheetView workbookViewId="0">
      <pane xSplit="9" ySplit="5" topLeftCell="J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5.6"/>
  <cols>
    <col min="1" max="1" width="2.125" style="69" customWidth="1"/>
    <col min="2" max="2" width="14.625" style="69" customWidth="1"/>
    <col min="3" max="3" width="18.375" style="69" customWidth="1"/>
    <col min="4" max="4" width="9.125" style="69" customWidth="1"/>
    <col min="5" max="5" width="25.25" style="69" customWidth="1"/>
    <col min="6" max="6" width="10.375" style="69" customWidth="1"/>
    <col min="7" max="8" width="4.75" style="69" customWidth="1"/>
    <col min="9" max="9" width="10.375" style="69" customWidth="1"/>
    <col min="10" max="10" width="11" style="69" customWidth="1"/>
    <col min="11" max="11" width="10.875" style="69" customWidth="1"/>
    <col min="12" max="12" width="12.125" style="69" customWidth="1"/>
    <col min="13" max="13" width="14.25" style="69" customWidth="1"/>
    <col min="14" max="14" width="15.75" style="69" customWidth="1"/>
    <col min="15" max="15" width="12" style="69" customWidth="1"/>
    <col min="16" max="20" width="11.25" style="69" hidden="1" customWidth="1"/>
    <col min="21" max="21" width="8.5" style="69" hidden="1" customWidth="1"/>
    <col min="22" max="23" width="11.25" style="69" hidden="1" customWidth="1"/>
    <col min="24" max="25" width="9" style="69" hidden="1" customWidth="1"/>
    <col min="26" max="26" width="10.5" style="70" hidden="1" customWidth="1"/>
    <col min="27" max="27" width="11.25" style="70" hidden="1" customWidth="1"/>
    <col min="28" max="28" width="10.375" style="70" hidden="1" customWidth="1"/>
    <col min="29" max="29" width="10.125" style="70" hidden="1" customWidth="1"/>
    <col min="30" max="30" width="10.25" style="70" hidden="1" customWidth="1"/>
    <col min="31" max="31" width="9" style="70" hidden="1" customWidth="1"/>
    <col min="32" max="32" width="8.875" style="70" hidden="1" customWidth="1"/>
    <col min="33" max="33" width="8.75" style="70" hidden="1" customWidth="1"/>
    <col min="34" max="34" width="9.125" style="70" hidden="1" customWidth="1"/>
    <col min="35" max="35" width="9" style="70" hidden="1" customWidth="1"/>
    <col min="36" max="36" width="9.125" style="70" hidden="1" customWidth="1"/>
    <col min="37" max="37" width="8.625" style="70" hidden="1" customWidth="1"/>
    <col min="38" max="38" width="9" style="70" hidden="1" customWidth="1"/>
    <col min="39" max="39" width="8.5" style="70" hidden="1" customWidth="1"/>
    <col min="40" max="40" width="9.125" style="70" hidden="1" customWidth="1"/>
    <col min="41" max="41" width="9" style="70" hidden="1" customWidth="1"/>
    <col min="42" max="42" width="8.625" style="70" hidden="1" customWidth="1"/>
    <col min="43" max="43" width="8.75" style="70" hidden="1" customWidth="1"/>
    <col min="44" max="44" width="8.5" style="70" hidden="1" customWidth="1"/>
    <col min="45" max="45" width="9" style="70" hidden="1" customWidth="1"/>
    <col min="46" max="46" width="8.75" style="69" customWidth="1"/>
    <col min="47" max="47" width="9.5" style="69" customWidth="1"/>
    <col min="48" max="48" width="8.75" style="69" hidden="1" customWidth="1"/>
    <col min="49" max="49" width="11.75" style="69" customWidth="1"/>
    <col min="50" max="51" width="11.25" style="69" hidden="1" customWidth="1"/>
    <col min="52" max="52" width="11.25" style="69" customWidth="1"/>
    <col min="53" max="53" width="12.875" style="69" customWidth="1"/>
    <col min="54" max="54" width="11.25" style="69" hidden="1" customWidth="1"/>
    <col min="55" max="55" width="9" style="69"/>
    <col min="56" max="57" width="9" style="69" hidden="1" customWidth="1"/>
    <col min="58" max="58" width="9" style="69"/>
    <col min="59" max="59" width="11.625" style="69" customWidth="1"/>
    <col min="60" max="16384" width="9" style="69"/>
  </cols>
  <sheetData>
    <row r="1" ht="18" customHeight="1" spans="2:59">
      <c r="B1" s="71" t="s">
        <v>81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</row>
    <row r="2" ht="9.75" customHeight="1" spans="2:59"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</row>
    <row r="3" ht="13.5" customHeight="1" spans="2:59">
      <c r="B3" s="73" t="s">
        <v>5</v>
      </c>
      <c r="C3" s="74"/>
      <c r="D3" s="74"/>
      <c r="E3" s="74"/>
      <c r="F3" s="74"/>
      <c r="G3" s="74"/>
      <c r="H3" s="74"/>
      <c r="I3" s="80"/>
      <c r="J3" s="74"/>
      <c r="K3" s="80"/>
      <c r="L3" s="81" t="s">
        <v>82</v>
      </c>
      <c r="M3" s="82"/>
      <c r="N3" s="82"/>
      <c r="O3" s="83"/>
      <c r="P3" s="8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80"/>
      <c r="AT3" s="81" t="s">
        <v>83</v>
      </c>
      <c r="AU3" s="82"/>
      <c r="AV3" s="82"/>
      <c r="AW3" s="83"/>
      <c r="AX3" s="73" t="s">
        <v>84</v>
      </c>
      <c r="AY3" s="74"/>
      <c r="AZ3" s="74"/>
      <c r="BA3" s="74"/>
      <c r="BB3" s="74"/>
      <c r="BC3" s="74"/>
      <c r="BD3" s="74"/>
      <c r="BE3" s="74"/>
      <c r="BF3" s="80"/>
      <c r="BG3" s="111" t="s">
        <v>85</v>
      </c>
    </row>
    <row r="4" ht="13.5" customHeight="1" spans="2:59">
      <c r="B4" s="75" t="s">
        <v>7</v>
      </c>
      <c r="C4" s="76" t="s">
        <v>8</v>
      </c>
      <c r="D4" s="76" t="s">
        <v>9</v>
      </c>
      <c r="E4" s="76" t="s">
        <v>10</v>
      </c>
      <c r="F4" s="76" t="s">
        <v>11</v>
      </c>
      <c r="G4" s="76" t="s">
        <v>12</v>
      </c>
      <c r="H4" s="76" t="s">
        <v>13</v>
      </c>
      <c r="I4" s="85" t="s">
        <v>14</v>
      </c>
      <c r="J4" s="76" t="s">
        <v>86</v>
      </c>
      <c r="K4" s="85" t="s">
        <v>87</v>
      </c>
      <c r="L4" s="75" t="s">
        <v>88</v>
      </c>
      <c r="M4" s="76" t="s">
        <v>89</v>
      </c>
      <c r="N4" s="76" t="s">
        <v>90</v>
      </c>
      <c r="O4" s="85"/>
      <c r="P4" s="86" t="s">
        <v>91</v>
      </c>
      <c r="Q4" s="94"/>
      <c r="R4" s="94"/>
      <c r="S4" s="94"/>
      <c r="T4" s="94"/>
      <c r="U4" s="94"/>
      <c r="V4" s="94"/>
      <c r="W4" s="94"/>
      <c r="X4" s="94"/>
      <c r="Y4" s="94"/>
      <c r="Z4" s="96" t="s">
        <v>92</v>
      </c>
      <c r="AA4" s="96"/>
      <c r="AB4" s="96"/>
      <c r="AC4" s="96"/>
      <c r="AD4" s="96"/>
      <c r="AE4" s="96" t="s">
        <v>93</v>
      </c>
      <c r="AF4" s="96"/>
      <c r="AG4" s="96"/>
      <c r="AH4" s="96"/>
      <c r="AI4" s="96"/>
      <c r="AJ4" s="96" t="s">
        <v>94</v>
      </c>
      <c r="AK4" s="96"/>
      <c r="AL4" s="96"/>
      <c r="AM4" s="96"/>
      <c r="AN4" s="96"/>
      <c r="AO4" s="96" t="s">
        <v>95</v>
      </c>
      <c r="AP4" s="96"/>
      <c r="AQ4" s="96"/>
      <c r="AR4" s="96"/>
      <c r="AS4" s="98"/>
      <c r="AT4" s="75" t="s">
        <v>96</v>
      </c>
      <c r="AU4" s="99" t="s">
        <v>97</v>
      </c>
      <c r="AV4" s="100" t="s">
        <v>98</v>
      </c>
      <c r="AW4" s="107" t="s">
        <v>99</v>
      </c>
      <c r="AX4" s="75" t="s">
        <v>100</v>
      </c>
      <c r="AY4" s="76" t="s">
        <v>101</v>
      </c>
      <c r="AZ4" s="76" t="s">
        <v>102</v>
      </c>
      <c r="BA4" s="76" t="s">
        <v>103</v>
      </c>
      <c r="BB4" s="76" t="s">
        <v>104</v>
      </c>
      <c r="BC4" s="76" t="s">
        <v>105</v>
      </c>
      <c r="BD4" s="76" t="s">
        <v>106</v>
      </c>
      <c r="BE4" s="76" t="s">
        <v>101</v>
      </c>
      <c r="BF4" s="85" t="s">
        <v>107</v>
      </c>
      <c r="BG4" s="112"/>
    </row>
    <row r="5" ht="13.5" customHeight="1" spans="2:59">
      <c r="B5" s="75"/>
      <c r="C5" s="76"/>
      <c r="D5" s="76"/>
      <c r="E5" s="76"/>
      <c r="F5" s="76"/>
      <c r="G5" s="76"/>
      <c r="H5" s="76"/>
      <c r="I5" s="85"/>
      <c r="J5" s="76"/>
      <c r="K5" s="85"/>
      <c r="L5" s="75"/>
      <c r="M5" s="76"/>
      <c r="N5" s="76" t="s">
        <v>108</v>
      </c>
      <c r="O5" s="87" t="s">
        <v>109</v>
      </c>
      <c r="P5" s="86" t="s">
        <v>110</v>
      </c>
      <c r="Q5" s="94" t="s">
        <v>111</v>
      </c>
      <c r="R5" s="94" t="s">
        <v>112</v>
      </c>
      <c r="S5" s="94" t="s">
        <v>113</v>
      </c>
      <c r="T5" s="94" t="s">
        <v>114</v>
      </c>
      <c r="U5" s="94" t="s">
        <v>115</v>
      </c>
      <c r="V5" s="94" t="s">
        <v>116</v>
      </c>
      <c r="W5" s="94" t="s">
        <v>117</v>
      </c>
      <c r="X5" s="94" t="s">
        <v>118</v>
      </c>
      <c r="Y5" s="94" t="s">
        <v>119</v>
      </c>
      <c r="Z5" s="96" t="s">
        <v>120</v>
      </c>
      <c r="AA5" s="96" t="s">
        <v>121</v>
      </c>
      <c r="AB5" s="96" t="s">
        <v>122</v>
      </c>
      <c r="AC5" s="96" t="s">
        <v>123</v>
      </c>
      <c r="AD5" s="96" t="s">
        <v>124</v>
      </c>
      <c r="AE5" s="96" t="s">
        <v>125</v>
      </c>
      <c r="AF5" s="96" t="s">
        <v>126</v>
      </c>
      <c r="AG5" s="96" t="s">
        <v>127</v>
      </c>
      <c r="AH5" s="96" t="s">
        <v>128</v>
      </c>
      <c r="AI5" s="96" t="s">
        <v>129</v>
      </c>
      <c r="AJ5" s="96" t="s">
        <v>130</v>
      </c>
      <c r="AK5" s="96" t="s">
        <v>131</v>
      </c>
      <c r="AL5" s="96" t="s">
        <v>132</v>
      </c>
      <c r="AM5" s="96" t="s">
        <v>133</v>
      </c>
      <c r="AN5" s="96" t="s">
        <v>134</v>
      </c>
      <c r="AO5" s="96" t="s">
        <v>135</v>
      </c>
      <c r="AP5" s="96" t="s">
        <v>136</v>
      </c>
      <c r="AQ5" s="96" t="s">
        <v>137</v>
      </c>
      <c r="AR5" s="96" t="s">
        <v>138</v>
      </c>
      <c r="AS5" s="98" t="s">
        <v>139</v>
      </c>
      <c r="AT5" s="101"/>
      <c r="AU5" s="102"/>
      <c r="AV5" s="100"/>
      <c r="AW5" s="107"/>
      <c r="AX5" s="75"/>
      <c r="AY5" s="76"/>
      <c r="AZ5" s="108"/>
      <c r="BA5" s="76"/>
      <c r="BB5" s="76"/>
      <c r="BC5" s="76"/>
      <c r="BD5" s="76"/>
      <c r="BE5" s="76"/>
      <c r="BF5" s="85"/>
      <c r="BG5" s="112"/>
    </row>
    <row r="6" ht="12" customHeight="1" spans="2:59">
      <c r="B6" s="77" t="str">
        <f>IF('1、包装标识检验'!B6="","",'1、包装标识检验'!B6)</f>
        <v/>
      </c>
      <c r="C6" s="78" t="str">
        <f>IF('1、包装标识检验'!C6="","",'1、包装标识检验'!C6)</f>
        <v/>
      </c>
      <c r="D6" s="78" t="str">
        <f>IF('1、包装标识检验'!D6="","",'1、包装标识检验'!D6)</f>
        <v/>
      </c>
      <c r="E6" s="78" t="str">
        <f>IF('1、包装标识检验'!E6="","",'1、包装标识检验'!E6)</f>
        <v/>
      </c>
      <c r="F6" s="79" t="str">
        <f>IF('1、包装标识检验'!F6="","",'1、包装标识检验'!F6)</f>
        <v/>
      </c>
      <c r="G6" s="78" t="str">
        <f>IF('1、包装标识检验'!G6="","",'1、包装标识检验'!G6)</f>
        <v/>
      </c>
      <c r="H6" s="78" t="str">
        <f>IF('1、包装标识检验'!H6="","",'1、包装标识检验'!H6)</f>
        <v/>
      </c>
      <c r="I6" s="88" t="str">
        <f>IF('1、包装标识检验'!I6="","",'1、包装标识检验'!I6)</f>
        <v/>
      </c>
      <c r="J6" s="89" t="str">
        <f>IF('1、包装标识检验'!J6="合格","合格",IF('1、包装标识检验'!J6="","",IF('1、包装标识检验'!J6="A类","A类，批否",IF('1、包装标识检验'!J6="B类","B类，合格"))))</f>
        <v/>
      </c>
      <c r="K6" s="90" t="str">
        <f>IF('1、包装标识检验'!J6="","",IF('1、包装标识检验'!J6="合格",100,IF('1、包装标识检验'!J6="A类",0,100-综合判定!J6)))</f>
        <v/>
      </c>
      <c r="L6" s="77" t="str">
        <f ca="1">IF(B6="","",100-SUM(综合判定!P6,综合判定!Q6,综合判定!R6,综合判定!S6,综合判定!T6,综合判定!U6,综合判定!W6,综合判定!V6,综合判定!X6,综合判定!Y6,综合判定!Z6,综合判定!AA6,综合判定!AB6,综合判定!AC6,综合判定!AD6,综合判定!AE6,综合判定!AF6,综合判定!AG6,综合判定!AH6,综合判定!AI6,综合判定!AJ6,综合判定!AK6,综合判定!AL6,综合判定!AM6,综合判定!AN6,综合判定!AO6,综合判定!AP6,综合判定!AQ6,综合判定!AR6,综合判定!AS6))</f>
        <v/>
      </c>
      <c r="M6" s="78" t="str">
        <f ca="1">IF(L6="","",IF(L6&gt;=92,"A档水平",IF(AND(L6&gt;=82,L6&lt;92),"B档水平",IF(AND(L6&gt;=70,L6&lt;82),"C档水平","D档水平"))))</f>
        <v/>
      </c>
      <c r="N6" s="91" t="str">
        <f ca="1">IF(L6="","",IF(L6&lt;60,"按GB5606手工判定","合格"))</f>
        <v/>
      </c>
      <c r="O6" s="92"/>
      <c r="P6" s="93" t="str">
        <f>IF('2、物理特性检验'!L6="","",'2、物理特性检验'!L6*0.2)</f>
        <v/>
      </c>
      <c r="Q6" s="95" t="str">
        <f>IF('2、物理特性检验'!O6="","",'2、物理特性检验'!O6*0.5)</f>
        <v/>
      </c>
      <c r="R6" s="95" t="str">
        <f>IF('2、物理特性检验'!R6="","",'2、物理特性检验'!R6*0.2)</f>
        <v/>
      </c>
      <c r="S6" s="95" t="str">
        <f>IF('2、物理特性检验'!U6="","",'2、物理特性检验'!U6*1)</f>
        <v/>
      </c>
      <c r="T6" s="95" t="str">
        <f>IF('2、物理特性检验'!X6="","",'2、物理特性检验'!X6*0.5)</f>
        <v/>
      </c>
      <c r="U6" s="95" t="str">
        <f>IF('2、物理特性检验'!AA6="","",'2、物理特性检验'!AA6*0.2)</f>
        <v/>
      </c>
      <c r="V6" s="95" t="str">
        <f>IF('2、物理特性检验'!AH6="","",IF(('2、物理特性检验'!AH6&gt;13.5)+('2、物理特性检验'!AH6&lt;10.5),6,IF(ABS('2、物理特性检验'!AH6-'2、物理特性检验'!AI6)&gt;1,3,IF(ABS('2、物理特性检验'!AH6-'2、物理特性检验'!AI6)&gt;0.5,2,""))))</f>
        <v/>
      </c>
      <c r="W6" s="95" t="str">
        <f>IF('2、物理特性检验'!AG6="","",'2、物理特性检验'!AG6*15)</f>
        <v/>
      </c>
      <c r="X6" s="95" t="str">
        <f>IF('2、物理特性检验'!AJ6="","",IF(('2、物理特性检验'!AJ6&gt;=3)*('2、物理特性检验'!AL6=0),4,IF(('2、物理特性检验'!AJ6&gt;=3.5)*('2、物理特性检验'!AL6=1),4,"")))</f>
        <v/>
      </c>
      <c r="Y6" s="95" t="str">
        <f>IF('2、物理特性检验'!AK6="","",'2、物理特性检验'!AK6*5)</f>
        <v/>
      </c>
      <c r="Z6" s="97" t="str">
        <f ca="1">IF('3、外观质量检验'!L6="","",SUMIF(外观!$AI:$AJ,'3、外观质量检验'!L6,外观!$AJ:$AJ)*'3、外观质量检验'!M6)</f>
        <v/>
      </c>
      <c r="AA6" s="97" t="str">
        <f ca="1">IF('3、外观质量检验'!O6="","",SUMIF(外观!$AI:$AJ,'3、外观质量检验'!O6,外观!$AJ:$AJ)*'3、外观质量检验'!P6)</f>
        <v/>
      </c>
      <c r="AB6" s="97" t="str">
        <f ca="1">IF('3、外观质量检验'!R6="","",SUMIF(外观!$AI:$AJ,'3、外观质量检验'!R6,外观!$AJ:$AJ)*'3、外观质量检验'!S6)</f>
        <v/>
      </c>
      <c r="AC6" s="97" t="str">
        <f ca="1">IF('3、外观质量检验'!U6="","",SUMIF(外观!$AI:$AJ,'3、外观质量检验'!U6,外观!$AJ:$AJ)*'3、外观质量检验'!V6)</f>
        <v/>
      </c>
      <c r="AD6" s="97" t="str">
        <f ca="1">IF('3、外观质量检验'!X6="","",SUMIF(外观!$AI:$AJ,'3、外观质量检验'!X6,外观!$AJ:$AJ)*'3、外观质量检验'!Y6)</f>
        <v/>
      </c>
      <c r="AE6" s="97" t="str">
        <f ca="1">IF('3、外观质量检验'!AB6="","",SUMIF(外观!$AI:$AJ,'3、外观质量检验'!AB6,外观!$AJ:$AJ)*'3、外观质量检验'!AC6)</f>
        <v/>
      </c>
      <c r="AF6" s="97" t="str">
        <f ca="1">IF('3、外观质量检验'!AE6="","",SUMIF(外观!$AI:$AJ,'3、外观质量检验'!AE6,外观!$AJ:$AJ)*'3、外观质量检验'!AF6)</f>
        <v/>
      </c>
      <c r="AG6" s="97" t="str">
        <f ca="1">IF('3、外观质量检验'!AH6="","",SUMIF(外观!$AI:$AJ,'3、外观质量检验'!AH6,外观!$AJ:$AJ)*'3、外观质量检验'!AI6)</f>
        <v/>
      </c>
      <c r="AH6" s="97" t="str">
        <f ca="1">IF('3、外观质量检验'!AK6="","",SUMIF(外观!$AI:$AJ,'3、外观质量检验'!AK6,外观!$AJ:$AJ)*'3、外观质量检验'!AL6)</f>
        <v/>
      </c>
      <c r="AI6" s="97" t="str">
        <f ca="1">IF('3、外观质量检验'!AN6="","",SUMIF(外观!$AI:$AJ,'3、外观质量检验'!AN6,外观!$AJ:$AJ)*'3、外观质量检验'!AO6)</f>
        <v/>
      </c>
      <c r="AJ6" s="97" t="str">
        <f ca="1">IF('3、外观质量检验'!AR6="","",SUMIF(外观!$AI:$AJ,'3、外观质量检验'!AR6,外观!$AJ:$AJ)*'3、外观质量检验'!AS6)</f>
        <v/>
      </c>
      <c r="AK6" s="97" t="str">
        <f ca="1">IF('3、外观质量检验'!AU6="","",SUMIF(外观!$AI:$AJ,'3、外观质量检验'!AU6,外观!$AJ:$AJ)*'3、外观质量检验'!AV6)</f>
        <v/>
      </c>
      <c r="AL6" s="97" t="str">
        <f ca="1">IF('3、外观质量检验'!AX6="","",SUMIF(外观!$AI:$AJ,'3、外观质量检验'!AX6,外观!$AJ:$AJ)*'3、外观质量检验'!AY6)</f>
        <v/>
      </c>
      <c r="AM6" s="97" t="str">
        <f ca="1">IF('3、外观质量检验'!BA6="","",SUMIF(外观!$AI:$AJ,'3、外观质量检验'!BA6,外观!$AJ:$AJ)*'3、外观质量检验'!BB6)</f>
        <v/>
      </c>
      <c r="AN6" s="97" t="str">
        <f ca="1">IF('3、外观质量检验'!BD6="","",SUMIF(外观!$AI:$AJ,'3、外观质量检验'!BD6,外观!$AJ:$AJ)*'3、外观质量检验'!BE6)</f>
        <v/>
      </c>
      <c r="AO6" s="97" t="str">
        <f ca="1">IF('3、外观质量检验'!BH6="","",SUMIF(外观!$AI:$AJ,'3、外观质量检验'!BH6,外观!$AJ:$AJ)*'3、外观质量检验'!BI6)</f>
        <v/>
      </c>
      <c r="AP6" s="97" t="str">
        <f ca="1">IF('3、外观质量检验'!BK6="","",SUMIF(外观!$AI:$AJ,'3、外观质量检验'!BK6,外观!$AJ:$AJ)*'3、外观质量检验'!BL6)</f>
        <v/>
      </c>
      <c r="AQ6" s="97" t="str">
        <f ca="1">IF('3、外观质量检验'!BN6="","",SUMIF(外观!$AI:$AJ,'3、外观质量检验'!BN6,外观!$AJ:$AJ)*'3、外观质量检验'!BO6)</f>
        <v/>
      </c>
      <c r="AR6" s="97" t="str">
        <f ca="1">IF('3、外观质量检验'!BQ6="","",SUMIF(外观!$AI:$AJ,'3、外观质量检验'!BQ6,外观!$AJ:$AJ)*'3、外观质量检验'!BR6)</f>
        <v/>
      </c>
      <c r="AS6" s="103" t="str">
        <f ca="1">IF('3、外观质量检验'!BT6="","",SUMIF(外观!$AI:$AJ,'3、外观质量检验'!BT6,外观!$AJ:$AJ)*'3、外观质量检验'!BU6)</f>
        <v/>
      </c>
      <c r="AT6" s="104" t="str">
        <f>IF(('4、感官质量检验'!L6="")+('4、感官质量检验'!M6="")+('4、感官质量检验'!N6="")+('4、感官质量检验'!O6="")+('4、感官质量检验'!P6="")+('4、感官质量检验'!Q6=""),"",SUM('4、感官质量检验'!L6:Q6))</f>
        <v/>
      </c>
      <c r="AU6" s="105" t="str">
        <f>IF('4、感官质量检验'!K6="","",'4、感官质量检验'!K6)</f>
        <v/>
      </c>
      <c r="AV6" s="106" t="str">
        <f>IF('4、感官质量检验'!D6="","",IF('4、感官质量检验'!D6="一类",85,IF('4、感官质量检验'!D6="二、三类",75,60)))</f>
        <v/>
      </c>
      <c r="AW6" s="109" t="str">
        <f>IF(OR(综合判定!AT6="",'4、感官质量检验'!K6=""),"",IF(OR('4、感官质量检验'!K6="异味",'4、感官质量检验'!K6="霉变",'4、感官质量检验'!K6="异味及霉变",综合判定!AT6&lt;AV6),"A类缺陷，批否",IF(综合判定!AT6&lt;('4、感官质量检验'!J6-2),"B类","合格")))</f>
        <v/>
      </c>
      <c r="AX6" s="110" t="str">
        <f>IF('5、主流烟气检验'!R6="","",IF(('5、主流烟气检验'!R6&lt;=4),1,IF(AND('5、主流烟气检验'!R6&gt;=5,'5、主流烟气检验'!R6&lt;=9),1.5,2)))</f>
        <v/>
      </c>
      <c r="AY6" s="106" t="str">
        <f>IF('5、主流烟气检验'!R6="","",IF('5、主流烟气检验'!R6&lt;=8,100,IF(AND('5、主流烟气检验'!R6&gt;=9,'5、主流烟气检验'!R6&lt;=12),80,0)))</f>
        <v/>
      </c>
      <c r="AZ6" s="106" t="str">
        <f>IF('5、主流烟气检验'!S6="","",IF(ABS('5、主流烟气检验'!R6-'5、主流烟气检验'!S6)&lt;=AX6,AY6,0))</f>
        <v/>
      </c>
      <c r="BA6" s="78" t="str">
        <f>IF(AZ6="","",IF(AZ6=0,"批否","合格"))</f>
        <v/>
      </c>
      <c r="BB6" s="106" t="str">
        <f>IF('5、主流烟气检验'!T6="","",IF(('5、主流烟气检验'!T6&lt;=0.4),0.1,IF(AND('5、主流烟气检验'!T6&gt;=0.5,'5、主流烟气检验'!T6&lt;=1),0.2,0.3)))</f>
        <v/>
      </c>
      <c r="BC6" s="106" t="str">
        <f>IF('5、主流烟气检验'!U6="","",IF(ABS('5、主流烟气检验'!T6-'5、主流烟气检验'!U6)&lt;=BB6,100,0))</f>
        <v/>
      </c>
      <c r="BD6" s="106" t="str">
        <f>IF('5、主流烟气检验'!V6="","",IF(('5、主流烟气检验'!V6&lt;=4),1,IF(AND('5、主流烟气检验'!V6&gt;=5,'5、主流烟气检验'!V6&lt;=10),2,3)))</f>
        <v/>
      </c>
      <c r="BE6" s="106" t="str">
        <f>IF('5、主流烟气检验'!V6="","",IF('5、主流烟气检验'!V6&lt;=10,100,IF(AND('5、主流烟气检验'!V6&gt;=11,'5、主流烟气检验'!V6&lt;=15),80,0)))</f>
        <v/>
      </c>
      <c r="BF6" s="109" t="str">
        <f>IF('5、主流烟气检验'!W6="","",IF(ABS('5、主流烟气检验'!W6-'5、主流烟气检验'!V6)&lt;=BD6,BE6,0))</f>
        <v/>
      </c>
      <c r="BG6" s="113" t="str">
        <f ca="1" t="shared" ref="BG6:BG37" si="0">IF((K6="")+(L6="")+(AT6="")+(AZ6="")+(BC6="")+(BF6=""),"",0.05*K6+0.25*L6+0.35*AT6+0.25*AZ6+0.05*BC6+0.05*BF6)</f>
        <v/>
      </c>
    </row>
    <row r="7" ht="12" customHeight="1" spans="2:59">
      <c r="B7" s="77" t="str">
        <f>IF('1、包装标识检验'!B7="","",'1、包装标识检验'!B7)</f>
        <v/>
      </c>
      <c r="C7" s="78" t="str">
        <f>IF('1、包装标识检验'!C7="","",'1、包装标识检验'!C7)</f>
        <v/>
      </c>
      <c r="D7" s="78" t="str">
        <f>IF('1、包装标识检验'!D7="","",'1、包装标识检验'!D7)</f>
        <v/>
      </c>
      <c r="E7" s="78" t="str">
        <f>IF('1、包装标识检验'!E7="","",'1、包装标识检验'!E7)</f>
        <v/>
      </c>
      <c r="F7" s="79" t="str">
        <f>IF('1、包装标识检验'!F7="","",'1、包装标识检验'!F7)</f>
        <v/>
      </c>
      <c r="G7" s="78" t="str">
        <f>IF('1、包装标识检验'!G7="","",'1、包装标识检验'!G7)</f>
        <v/>
      </c>
      <c r="H7" s="78" t="str">
        <f>IF('1、包装标识检验'!H7="","",'1、包装标识检验'!H7)</f>
        <v/>
      </c>
      <c r="I7" s="88" t="str">
        <f>IF('1、包装标识检验'!I7="","",'1、包装标识检验'!I7)</f>
        <v/>
      </c>
      <c r="J7" s="89" t="str">
        <f>IF('1、包装标识检验'!J7="合格","合格",IF('1、包装标识检验'!J7="","",IF('1、包装标识检验'!J7="A类","A类，批否",IF('1、包装标识检验'!J7="B类","B类，合格"))))</f>
        <v/>
      </c>
      <c r="K7" s="90" t="str">
        <f>IF('1、包装标识检验'!J7="","",IF('1、包装标识检验'!J7="合格",100,IF('1、包装标识检验'!J7="A类",0,100-综合判定!J7)))</f>
        <v/>
      </c>
      <c r="L7" s="77" t="str">
        <f ca="1">IF(B7="","",100-SUM(综合判定!P7,综合判定!Q7,综合判定!R7,综合判定!S7,综合判定!T7,综合判定!U7,综合判定!W7,综合判定!V7,综合判定!X7,综合判定!Y7,综合判定!Z7,综合判定!AA7,综合判定!AB7,综合判定!AC7,综合判定!AD7,综合判定!AE7,综合判定!AF7,综合判定!AG7,综合判定!AH7,综合判定!AI7,综合判定!AJ7,综合判定!AK7,综合判定!AL7,综合判定!AM7,综合判定!AN7,综合判定!AO7,综合判定!AP7,综合判定!AQ7,综合判定!AR7,综合判定!AS7))</f>
        <v/>
      </c>
      <c r="M7" s="78" t="str">
        <f ca="1" t="shared" ref="M7:M70" si="1">IF(L7="","",IF(L7&gt;=92,"A档水平",IF(AND(L7&gt;=82,L7&lt;92),"B档水平",IF(AND(L7&gt;=70,L7&lt;82),"C档水平","D档水平"))))</f>
        <v/>
      </c>
      <c r="N7" s="91" t="str">
        <f ca="1" t="shared" ref="N7:N70" si="2">IF(L7="","",IF(L7&lt;60,"按GB5606手工判定","合格"))</f>
        <v/>
      </c>
      <c r="O7" s="92"/>
      <c r="P7" s="93" t="str">
        <f>IF('2、物理特性检验'!L7="","",'2、物理特性检验'!L7*0.2)</f>
        <v/>
      </c>
      <c r="Q7" s="95" t="str">
        <f>IF('2、物理特性检验'!O7="","",'2、物理特性检验'!O7*0.5)</f>
        <v/>
      </c>
      <c r="R7" s="95" t="str">
        <f>IF('2、物理特性检验'!R7="","",'2、物理特性检验'!R7*0.2)</f>
        <v/>
      </c>
      <c r="S7" s="95" t="str">
        <f>IF('2、物理特性检验'!U7="","",'2、物理特性检验'!U7*1)</f>
        <v/>
      </c>
      <c r="T7" s="95" t="str">
        <f>IF('2、物理特性检验'!X7="","",'2、物理特性检验'!X7*0.5)</f>
        <v/>
      </c>
      <c r="U7" s="95" t="str">
        <f>IF('2、物理特性检验'!AA7="","",'2、物理特性检验'!AA7*0.2)</f>
        <v/>
      </c>
      <c r="V7" s="95" t="str">
        <f>IF('2、物理特性检验'!AH7="","",IF(('2、物理特性检验'!AH7&gt;13.5)+('2、物理特性检验'!AH7&lt;10.5),6,IF(ABS('2、物理特性检验'!AH7-'2、物理特性检验'!AI7)&gt;1,3,IF(ABS('2、物理特性检验'!AH7-'2、物理特性检验'!AI7)&gt;0.5,2,""))))</f>
        <v/>
      </c>
      <c r="W7" s="95" t="str">
        <f>IF('2、物理特性检验'!AG7="","",'2、物理特性检验'!AG7*15)</f>
        <v/>
      </c>
      <c r="X7" s="95" t="str">
        <f>IF('2、物理特性检验'!AJ7="","",IF(('2、物理特性检验'!AJ7&gt;=3)*('2、物理特性检验'!AL7=0),4,IF(('2、物理特性检验'!AJ7&gt;=3.5)*('2、物理特性检验'!AL7=1),4,"")))</f>
        <v/>
      </c>
      <c r="Y7" s="95" t="str">
        <f>IF('2、物理特性检验'!AK7="","",'2、物理特性检验'!AK7*5)</f>
        <v/>
      </c>
      <c r="Z7" s="97" t="str">
        <f ca="1">IF('3、外观质量检验'!L7="","",SUMIF(外观!$AI:$AJ,'3、外观质量检验'!L7,外观!$AJ:$AJ)*'3、外观质量检验'!M7)</f>
        <v/>
      </c>
      <c r="AA7" s="97" t="str">
        <f ca="1">IF('3、外观质量检验'!O7="","",SUMIF(外观!$AI:$AJ,'3、外观质量检验'!O7,外观!$AJ:$AJ)*'3、外观质量检验'!P7)</f>
        <v/>
      </c>
      <c r="AB7" s="97" t="str">
        <f ca="1">IF('3、外观质量检验'!R7="","",SUMIF(外观!$AI:$AJ,'3、外观质量检验'!R7,外观!$AJ:$AJ)*'3、外观质量检验'!S7)</f>
        <v/>
      </c>
      <c r="AC7" s="97" t="str">
        <f ca="1">IF('3、外观质量检验'!U7="","",SUMIF(外观!$AI:$AJ,'3、外观质量检验'!U7,外观!$AJ:$AJ)*'3、外观质量检验'!V7)</f>
        <v/>
      </c>
      <c r="AD7" s="97" t="str">
        <f ca="1">IF('3、外观质量检验'!X7="","",SUMIF(外观!$AI:$AJ,'3、外观质量检验'!X7,外观!$AJ:$AJ)*'3、外观质量检验'!Y7)</f>
        <v/>
      </c>
      <c r="AE7" s="97" t="str">
        <f ca="1">IF('3、外观质量检验'!AB7="","",SUMIF(外观!$AI:$AJ,'3、外观质量检验'!AB7,外观!$AJ:$AJ)*'3、外观质量检验'!AC7)</f>
        <v/>
      </c>
      <c r="AF7" s="97" t="str">
        <f ca="1">IF('3、外观质量检验'!AE7="","",SUMIF(外观!$AI:$AJ,'3、外观质量检验'!AE7,外观!$AJ:$AJ)*'3、外观质量检验'!AF7)</f>
        <v/>
      </c>
      <c r="AG7" s="97" t="str">
        <f ca="1">IF('3、外观质量检验'!AH7="","",SUMIF(外观!$AI:$AJ,'3、外观质量检验'!AH7,外观!$AJ:$AJ)*'3、外观质量检验'!AI7)</f>
        <v/>
      </c>
      <c r="AH7" s="97" t="str">
        <f ca="1">IF('3、外观质量检验'!AK7="","",SUMIF(外观!$AI:$AJ,'3、外观质量检验'!AK7,外观!$AJ:$AJ)*'3、外观质量检验'!AL7)</f>
        <v/>
      </c>
      <c r="AI7" s="97" t="str">
        <f ca="1">IF('3、外观质量检验'!AN7="","",SUMIF(外观!$AI:$AJ,'3、外观质量检验'!AN7,外观!$AJ:$AJ)*'3、外观质量检验'!AO7)</f>
        <v/>
      </c>
      <c r="AJ7" s="97" t="str">
        <f ca="1">IF('3、外观质量检验'!AR7="","",SUMIF(外观!$AI:$AJ,'3、外观质量检验'!AR7,外观!$AJ:$AJ)*'3、外观质量检验'!AS7)</f>
        <v/>
      </c>
      <c r="AK7" s="97" t="str">
        <f ca="1">IF('3、外观质量检验'!AU7="","",SUMIF(外观!$AI:$AJ,'3、外观质量检验'!AU7,外观!$AJ:$AJ)*'3、外观质量检验'!AV7)</f>
        <v/>
      </c>
      <c r="AL7" s="97" t="str">
        <f ca="1">IF('3、外观质量检验'!AX7="","",SUMIF(外观!$AI:$AJ,'3、外观质量检验'!AX7,外观!$AJ:$AJ)*'3、外观质量检验'!AY7)</f>
        <v/>
      </c>
      <c r="AM7" s="97" t="str">
        <f ca="1">IF('3、外观质量检验'!BA7="","",SUMIF(外观!$AI:$AJ,'3、外观质量检验'!BA7,外观!$AJ:$AJ)*'3、外观质量检验'!BB7)</f>
        <v/>
      </c>
      <c r="AN7" s="97" t="str">
        <f ca="1">IF('3、外观质量检验'!BD7="","",SUMIF(外观!$AI:$AJ,'3、外观质量检验'!BD7,外观!$AJ:$AJ)*'3、外观质量检验'!BE7)</f>
        <v/>
      </c>
      <c r="AO7" s="97" t="str">
        <f ca="1">IF('3、外观质量检验'!BH7="","",SUMIF(外观!$AI:$AJ,'3、外观质量检验'!BH7,外观!$AJ:$AJ)*'3、外观质量检验'!BI7)</f>
        <v/>
      </c>
      <c r="AP7" s="97" t="str">
        <f ca="1">IF('3、外观质量检验'!BK7="","",SUMIF(外观!$AI:$AJ,'3、外观质量检验'!BK7,外观!$AJ:$AJ)*'3、外观质量检验'!BL7)</f>
        <v/>
      </c>
      <c r="AQ7" s="97" t="str">
        <f ca="1">IF('3、外观质量检验'!BN7="","",SUMIF(外观!$AI:$AJ,'3、外观质量检验'!BN7,外观!$AJ:$AJ)*'3、外观质量检验'!BO7)</f>
        <v/>
      </c>
      <c r="AR7" s="97" t="str">
        <f ca="1">IF('3、外观质量检验'!BQ7="","",SUMIF(外观!$AI:$AJ,'3、外观质量检验'!BQ7,外观!$AJ:$AJ)*'3、外观质量检验'!BR7)</f>
        <v/>
      </c>
      <c r="AS7" s="103" t="str">
        <f ca="1">IF('3、外观质量检验'!BT7="","",SUMIF(外观!$AI:$AJ,'3、外观质量检验'!BT7,外观!$AJ:$AJ)*'3、外观质量检验'!BU7)</f>
        <v/>
      </c>
      <c r="AT7" s="104" t="str">
        <f>IF(('4、感官质量检验'!L7="")+('4、感官质量检验'!M7="")+('4、感官质量检验'!N7="")+('4、感官质量检验'!O7="")+('4、感官质量检验'!P7="")+('4、感官质量检验'!Q7=""),"",SUM('4、感官质量检验'!L7:Q7))</f>
        <v/>
      </c>
      <c r="AU7" s="105" t="str">
        <f>IF('4、感官质量检验'!K7="","",'4、感官质量检验'!K7)</f>
        <v/>
      </c>
      <c r="AV7" s="106" t="str">
        <f>IF('4、感官质量检验'!D7="","",IF('4、感官质量检验'!D7="一类",85,IF('4、感官质量检验'!D7="二、三类",75,60)))</f>
        <v/>
      </c>
      <c r="AW7" s="109" t="str">
        <f>IF(AND(综合判定!AT7="",'4、感官质量检验'!K7=""),"",IF(OR('4、感官质量检验'!K7="异味",'4、感官质量检验'!K7="霉变",'4、感官质量检验'!K7="异味及霉变",综合判定!AT7&lt;AV7),"A类缺陷，批否",IF(综合判定!AT7&lt;('4、感官质量检验'!J7-2),"B类","合格")))</f>
        <v/>
      </c>
      <c r="AX7" s="110" t="str">
        <f>IF('5、主流烟气检验'!R7="","",IF(('5、主流烟气检验'!R7&lt;=4),1,IF(AND('5、主流烟气检验'!R7&gt;=5,'5、主流烟气检验'!R7&lt;=9),1.5,2)))</f>
        <v/>
      </c>
      <c r="AY7" s="106" t="str">
        <f>IF('5、主流烟气检验'!R7="","",IF('5、主流烟气检验'!R7&lt;=8,100,IF(AND('5、主流烟气检验'!R7&gt;=9,'5、主流烟气检验'!R7&lt;=12),80,0)))</f>
        <v/>
      </c>
      <c r="AZ7" s="106" t="str">
        <f>IF('5、主流烟气检验'!S7="","",IF(ABS('5、主流烟气检验'!R7-'5、主流烟气检验'!S7)&lt;=AX7,AY7,0))</f>
        <v/>
      </c>
      <c r="BA7" s="78" t="str">
        <f t="shared" ref="BA7:BA70" si="3">IF(AZ7="","",IF(AZ7=0,"批否","合格"))</f>
        <v/>
      </c>
      <c r="BB7" s="106" t="str">
        <f>IF('5、主流烟气检验'!T7="","",IF(('5、主流烟气检验'!T7&lt;=0.4),0.1,IF(AND('5、主流烟气检验'!T7&gt;=0.5,'5、主流烟气检验'!T7&lt;=1),0.2,0.3)))</f>
        <v/>
      </c>
      <c r="BC7" s="106" t="str">
        <f>IF('5、主流烟气检验'!U7="","",IF(ABS('5、主流烟气检验'!T7-'5、主流烟气检验'!U7)&lt;=BB7,100,0))</f>
        <v/>
      </c>
      <c r="BD7" s="106" t="str">
        <f>IF('5、主流烟气检验'!V7="","",IF(('5、主流烟气检验'!V7&lt;=4),1,IF(AND('5、主流烟气检验'!V7&gt;=5,'5、主流烟气检验'!V7&lt;=10),2,3)))</f>
        <v/>
      </c>
      <c r="BE7" s="106" t="str">
        <f>IF('5、主流烟气检验'!V7="","",IF('5、主流烟气检验'!V7&lt;=10,100,IF(AND('5、主流烟气检验'!V7&gt;=11,'5、主流烟气检验'!V7&lt;=15),80,0)))</f>
        <v/>
      </c>
      <c r="BF7" s="109" t="str">
        <f>IF('5、主流烟气检验'!W7="","",IF(ABS('5、主流烟气检验'!W7-'5、主流烟气检验'!V7)&lt;=BD7,BE7,0))</f>
        <v/>
      </c>
      <c r="BG7" s="113" t="str">
        <f ca="1" t="shared" si="0"/>
        <v/>
      </c>
    </row>
    <row r="8" ht="12" customHeight="1" spans="2:59">
      <c r="B8" s="77" t="str">
        <f>IF('1、包装标识检验'!B8="","",'1、包装标识检验'!B8)</f>
        <v/>
      </c>
      <c r="C8" s="78" t="str">
        <f>IF('1、包装标识检验'!C8="","",'1、包装标识检验'!C8)</f>
        <v/>
      </c>
      <c r="D8" s="78" t="str">
        <f>IF('1、包装标识检验'!D8="","",'1、包装标识检验'!D8)</f>
        <v/>
      </c>
      <c r="E8" s="78" t="str">
        <f>IF('1、包装标识检验'!E8="","",'1、包装标识检验'!E8)</f>
        <v/>
      </c>
      <c r="F8" s="79" t="str">
        <f>IF('1、包装标识检验'!F8="","",'1、包装标识检验'!F8)</f>
        <v/>
      </c>
      <c r="G8" s="78" t="str">
        <f>IF('1、包装标识检验'!G8="","",'1、包装标识检验'!G8)</f>
        <v/>
      </c>
      <c r="H8" s="78" t="str">
        <f>IF('1、包装标识检验'!H8="","",'1、包装标识检验'!H8)</f>
        <v/>
      </c>
      <c r="I8" s="88" t="str">
        <f>IF('1、包装标识检验'!I8="","",'1、包装标识检验'!I8)</f>
        <v/>
      </c>
      <c r="J8" s="89" t="str">
        <f>IF('1、包装标识检验'!J8="合格","合格",IF('1、包装标识检验'!J8="","",IF('1、包装标识检验'!J8="A类","A类，批否",IF('1、包装标识检验'!J8="B类","B类"))))</f>
        <v/>
      </c>
      <c r="K8" s="90" t="str">
        <f>IF('1、包装标识检验'!J8="","",IF('1、包装标识检验'!J8="合格",100,IF('1、包装标识检验'!J8="A类",0,100-'1、包装标识检验'!K8*5)))</f>
        <v/>
      </c>
      <c r="L8" s="77" t="str">
        <f ca="1">IF(B8="","",100-SUM(综合判定!P8,综合判定!Q8,综合判定!R8,综合判定!S8,综合判定!T8,综合判定!U8,综合判定!W8,综合判定!V8,综合判定!X8,综合判定!Y8,综合判定!Z8,综合判定!AA8,综合判定!AB8,综合判定!AC8,综合判定!AD8,综合判定!AE8,综合判定!AF8,综合判定!AG8,综合判定!AH8,综合判定!AI8,综合判定!AJ8,综合判定!AK8,综合判定!AL8,综合判定!AM8,综合判定!AN8,综合判定!AO8,综合判定!AP8,综合判定!AQ8,综合判定!AR8,综合判定!AS8))</f>
        <v/>
      </c>
      <c r="M8" s="78" t="str">
        <f ca="1" t="shared" si="1"/>
        <v/>
      </c>
      <c r="N8" s="91" t="str">
        <f ca="1" t="shared" si="2"/>
        <v/>
      </c>
      <c r="O8" s="92"/>
      <c r="P8" s="93" t="str">
        <f>IF('2、物理特性检验'!L8="","",'2、物理特性检验'!L8*0.2)</f>
        <v/>
      </c>
      <c r="Q8" s="95" t="str">
        <f>IF('2、物理特性检验'!O8="","",'2、物理特性检验'!O8*0.5)</f>
        <v/>
      </c>
      <c r="R8" s="95" t="str">
        <f>IF('2、物理特性检验'!R8="","",'2、物理特性检验'!R8*0.2)</f>
        <v/>
      </c>
      <c r="S8" s="95" t="str">
        <f>IF('2、物理特性检验'!U8="","",'2、物理特性检验'!U8*1)</f>
        <v/>
      </c>
      <c r="T8" s="95" t="str">
        <f>IF('2、物理特性检验'!X8="","",'2、物理特性检验'!X8*0.5)</f>
        <v/>
      </c>
      <c r="U8" s="95" t="str">
        <f>IF('2、物理特性检验'!AA8="","",'2、物理特性检验'!AA8*0.2)</f>
        <v/>
      </c>
      <c r="V8" s="95" t="str">
        <f>IF('2、物理特性检验'!AH8="","",IF(('2、物理特性检验'!AH8&gt;13.5)+('2、物理特性检验'!AH8&lt;10.5),6,IF(ABS('2、物理特性检验'!AH8-'2、物理特性检验'!AI8)&gt;1,3,IF(ABS('2、物理特性检验'!AH8-'2、物理特性检验'!AI8)&gt;0.5,2,""))))</f>
        <v/>
      </c>
      <c r="W8" s="95" t="str">
        <f>IF('2、物理特性检验'!AG8="","",'2、物理特性检验'!AG8*15)</f>
        <v/>
      </c>
      <c r="X8" s="95" t="str">
        <f>IF('2、物理特性检验'!AJ8="","",IF(('2、物理特性检验'!AJ8&gt;=3)*('2、物理特性检验'!AL8=0),4,IF(('2、物理特性检验'!AJ8&gt;=3.5)*('2、物理特性检验'!AL8=1),4,"")))</f>
        <v/>
      </c>
      <c r="Y8" s="95" t="str">
        <f>IF('2、物理特性检验'!AK8="","",'2、物理特性检验'!AK8*5)</f>
        <v/>
      </c>
      <c r="Z8" s="97" t="str">
        <f ca="1">IF('3、外观质量检验'!L8="","",SUMIF(外观!$AI:$AJ,'3、外观质量检验'!L8,外观!$AJ:$AJ)*'3、外观质量检验'!M8)</f>
        <v/>
      </c>
      <c r="AA8" s="97" t="str">
        <f ca="1">IF('3、外观质量检验'!O8="","",SUMIF(外观!$AI:$AJ,'3、外观质量检验'!O8,外观!$AJ:$AJ)*'3、外观质量检验'!P8)</f>
        <v/>
      </c>
      <c r="AB8" s="97" t="str">
        <f ca="1">IF('3、外观质量检验'!R8="","",SUMIF(外观!$AI:$AJ,'3、外观质量检验'!R8,外观!$AJ:$AJ)*'3、外观质量检验'!S8)</f>
        <v/>
      </c>
      <c r="AC8" s="97" t="str">
        <f ca="1">IF('3、外观质量检验'!U8="","",SUMIF(外观!$AI:$AJ,'3、外观质量检验'!U8,外观!$AJ:$AJ)*'3、外观质量检验'!V8)</f>
        <v/>
      </c>
      <c r="AD8" s="97" t="str">
        <f ca="1">IF('3、外观质量检验'!X8="","",SUMIF(外观!$AI:$AJ,'3、外观质量检验'!X8,外观!$AJ:$AJ)*'3、外观质量检验'!Y8)</f>
        <v/>
      </c>
      <c r="AE8" s="97" t="str">
        <f ca="1">IF('3、外观质量检验'!AB8="","",SUMIF(外观!$AI:$AJ,'3、外观质量检验'!AB8,外观!$AJ:$AJ)*'3、外观质量检验'!AC8)</f>
        <v/>
      </c>
      <c r="AF8" s="97" t="str">
        <f ca="1">IF('3、外观质量检验'!AE8="","",SUMIF(外观!$AI:$AJ,'3、外观质量检验'!AE8,外观!$AJ:$AJ)*'3、外观质量检验'!AF8)</f>
        <v/>
      </c>
      <c r="AG8" s="97" t="str">
        <f ca="1">IF('3、外观质量检验'!AH8="","",SUMIF(外观!$AI:$AJ,'3、外观质量检验'!AH8,外观!$AJ:$AJ)*'3、外观质量检验'!AI8)</f>
        <v/>
      </c>
      <c r="AH8" s="97" t="str">
        <f ca="1">IF('3、外观质量检验'!AK8="","",SUMIF(外观!$AI:$AJ,'3、外观质量检验'!AK8,外观!$AJ:$AJ)*'3、外观质量检验'!AL8)</f>
        <v/>
      </c>
      <c r="AI8" s="97" t="str">
        <f ca="1">IF('3、外观质量检验'!AN8="","",SUMIF(外观!$AI:$AJ,'3、外观质量检验'!AN8,外观!$AJ:$AJ)*'3、外观质量检验'!AO8)</f>
        <v/>
      </c>
      <c r="AJ8" s="97" t="str">
        <f ca="1">IF('3、外观质量检验'!AR8="","",SUMIF(外观!$AI:$AJ,'3、外观质量检验'!AR8,外观!$AJ:$AJ)*'3、外观质量检验'!AS8)</f>
        <v/>
      </c>
      <c r="AK8" s="97" t="str">
        <f ca="1">IF('3、外观质量检验'!AU8="","",SUMIF(外观!$AI:$AJ,'3、外观质量检验'!AU8,外观!$AJ:$AJ)*'3、外观质量检验'!AV8)</f>
        <v/>
      </c>
      <c r="AL8" s="97" t="str">
        <f ca="1">IF('3、外观质量检验'!AX8="","",SUMIF(外观!$AI:$AJ,'3、外观质量检验'!AX8,外观!$AJ:$AJ)*'3、外观质量检验'!AY8)</f>
        <v/>
      </c>
      <c r="AM8" s="97" t="str">
        <f ca="1">IF('3、外观质量检验'!BA8="","",SUMIF(外观!$AI:$AJ,'3、外观质量检验'!BA8,外观!$AJ:$AJ)*'3、外观质量检验'!BB8)</f>
        <v/>
      </c>
      <c r="AN8" s="97" t="str">
        <f ca="1">IF('3、外观质量检验'!BD8="","",SUMIF(外观!$AI:$AJ,'3、外观质量检验'!BD8,外观!$AJ:$AJ)*'3、外观质量检验'!BE8)</f>
        <v/>
      </c>
      <c r="AO8" s="97" t="str">
        <f ca="1">IF('3、外观质量检验'!BH8="","",SUMIF(外观!$AI:$AJ,'3、外观质量检验'!BH8,外观!$AJ:$AJ)*'3、外观质量检验'!BI8)</f>
        <v/>
      </c>
      <c r="AP8" s="97" t="str">
        <f ca="1">IF('3、外观质量检验'!BK8="","",SUMIF(外观!$AI:$AJ,'3、外观质量检验'!BK8,外观!$AJ:$AJ)*'3、外观质量检验'!BL8)</f>
        <v/>
      </c>
      <c r="AQ8" s="97" t="str">
        <f ca="1">IF('3、外观质量检验'!BN8="","",SUMIF(外观!$AI:$AJ,'3、外观质量检验'!BN8,外观!$AJ:$AJ)*'3、外观质量检验'!BO8)</f>
        <v/>
      </c>
      <c r="AR8" s="97" t="str">
        <f ca="1">IF('3、外观质量检验'!BQ8="","",SUMIF(外观!$AI:$AJ,'3、外观质量检验'!BQ8,外观!$AJ:$AJ)*'3、外观质量检验'!BR8)</f>
        <v/>
      </c>
      <c r="AS8" s="103" t="str">
        <f ca="1">IF('3、外观质量检验'!BT8="","",SUMIF(外观!$AI:$AJ,'3、外观质量检验'!BT8,外观!$AJ:$AJ)*'3、外观质量检验'!BU8)</f>
        <v/>
      </c>
      <c r="AT8" s="104" t="str">
        <f>IF(('4、感官质量检验'!L8="")+('4、感官质量检验'!M8="")+('4、感官质量检验'!N8="")+('4、感官质量检验'!O8="")+('4、感官质量检验'!P8="")+('4、感官质量检验'!Q8=""),"",SUM('4、感官质量检验'!L8:Q8))</f>
        <v/>
      </c>
      <c r="AU8" s="105" t="str">
        <f>IF('4、感官质量检验'!K8="","",'4、感官质量检验'!K8)</f>
        <v/>
      </c>
      <c r="AV8" s="106" t="str">
        <f>IF('4、感官质量检验'!D8="","",IF('4、感官质量检验'!D8="一类",85,IF('4、感官质量检验'!D8="二、三类",75,60)))</f>
        <v/>
      </c>
      <c r="AW8" s="109" t="str">
        <f>IF(AND(综合判定!AT8="",'4、感官质量检验'!K8=""),"",IF(OR('4、感官质量检验'!K8="异味",'4、感官质量检验'!K8="霉变",'4、感官质量检验'!K8="异味及霉变",综合判定!AT8&lt;AV8),"A类缺陷，批否",IF(综合判定!AT8&lt;('4、感官质量检验'!J8-2),"B类","合格")))</f>
        <v/>
      </c>
      <c r="AX8" s="110" t="str">
        <f>IF('5、主流烟气检验'!R8="","",IF(('5、主流烟气检验'!R8&lt;=4),1,IF(AND('5、主流烟气检验'!R8&gt;=5,'5、主流烟气检验'!R8&lt;=9),1.5,2)))</f>
        <v/>
      </c>
      <c r="AY8" s="106" t="str">
        <f>IF('5、主流烟气检验'!R8="","",IF('5、主流烟气检验'!R8&lt;=8,100,IF(AND('5、主流烟气检验'!R8&gt;=9,'5、主流烟气检验'!R8&lt;=12),80,0)))</f>
        <v/>
      </c>
      <c r="AZ8" s="106" t="str">
        <f>IF('5、主流烟气检验'!S8="","",IF(ABS('5、主流烟气检验'!R8-'5、主流烟气检验'!S8)&lt;=AX8,AY8,0))</f>
        <v/>
      </c>
      <c r="BA8" s="78" t="str">
        <f t="shared" si="3"/>
        <v/>
      </c>
      <c r="BB8" s="106" t="str">
        <f>IF('5、主流烟气检验'!T8="","",IF(('5、主流烟气检验'!T8&lt;=0.4),0.1,IF(AND('5、主流烟气检验'!T8&gt;=0.5,'5、主流烟气检验'!T8&lt;=1),0.2,0.3)))</f>
        <v/>
      </c>
      <c r="BC8" s="106" t="str">
        <f>IF('5、主流烟气检验'!U8="","",IF(ABS('5、主流烟气检验'!T8-'5、主流烟气检验'!U8)&lt;=BB8,100,0))</f>
        <v/>
      </c>
      <c r="BD8" s="106" t="str">
        <f>IF('5、主流烟气检验'!V8="","",IF(('5、主流烟气检验'!V8&lt;=4),1,IF(AND('5、主流烟气检验'!V8&gt;=5,'5、主流烟气检验'!V8&lt;=10),2,3)))</f>
        <v/>
      </c>
      <c r="BE8" s="106" t="str">
        <f>IF('5、主流烟气检验'!V8="","",IF('5、主流烟气检验'!V8&lt;=10,100,IF(AND('5、主流烟气检验'!V8&gt;=11,'5、主流烟气检验'!V8&lt;=15),80,0)))</f>
        <v/>
      </c>
      <c r="BF8" s="109" t="str">
        <f>IF('5、主流烟气检验'!W8="","",IF(ABS('5、主流烟气检验'!W8-'5、主流烟气检验'!V8)&lt;=BD8,BE8,0))</f>
        <v/>
      </c>
      <c r="BG8" s="113" t="str">
        <f ca="1" t="shared" si="0"/>
        <v/>
      </c>
    </row>
    <row r="9" ht="12" customHeight="1" spans="2:59">
      <c r="B9" s="77" t="str">
        <f>IF('1、包装标识检验'!B9="","",'1、包装标识检验'!B9)</f>
        <v/>
      </c>
      <c r="C9" s="78" t="str">
        <f>IF('1、包装标识检验'!C9="","",'1、包装标识检验'!C9)</f>
        <v/>
      </c>
      <c r="D9" s="78" t="str">
        <f>IF('1、包装标识检验'!D9="","",'1、包装标识检验'!D9)</f>
        <v/>
      </c>
      <c r="E9" s="78" t="str">
        <f>IF('1、包装标识检验'!E9="","",'1、包装标识检验'!E9)</f>
        <v/>
      </c>
      <c r="F9" s="79" t="str">
        <f>IF('1、包装标识检验'!F9="","",'1、包装标识检验'!F9)</f>
        <v/>
      </c>
      <c r="G9" s="78" t="str">
        <f>IF('1、包装标识检验'!G9="","",'1、包装标识检验'!G9)</f>
        <v/>
      </c>
      <c r="H9" s="78" t="str">
        <f>IF('1、包装标识检验'!H9="","",'1、包装标识检验'!H9)</f>
        <v/>
      </c>
      <c r="I9" s="88" t="str">
        <f>IF('1、包装标识检验'!I9="","",'1、包装标识检验'!I9)</f>
        <v/>
      </c>
      <c r="J9" s="89" t="str">
        <f>IF('1、包装标识检验'!J9="合格","合格",IF('1、包装标识检验'!J9="","",IF('1、包装标识检验'!J9="A类","A类，批否",IF('1、包装标识检验'!J9="B类","B类，合格"))))</f>
        <v/>
      </c>
      <c r="K9" s="90" t="str">
        <f>IF('1、包装标识检验'!J9="","",IF('1、包装标识检验'!J9="合格",100,IF('1、包装标识检验'!J9="A类",0,100-综合判定!J9)))</f>
        <v/>
      </c>
      <c r="L9" s="77" t="str">
        <f ca="1">IF(B9="","",100-SUM(综合判定!P9,综合判定!Q9,综合判定!R9,综合判定!S9,综合判定!T9,综合判定!U9,综合判定!W9,综合判定!V9,综合判定!X9,综合判定!Y9,综合判定!Z9,综合判定!AA9,综合判定!AB9,综合判定!AC9,综合判定!AD9,综合判定!AE9,综合判定!AF9,综合判定!AG9,综合判定!AH9,综合判定!AI9,综合判定!AJ9,综合判定!AK9,综合判定!AL9,综合判定!AM9,综合判定!AN9,综合判定!AO9,综合判定!AP9,综合判定!AQ9,综合判定!AR9,综合判定!AS9))</f>
        <v/>
      </c>
      <c r="M9" s="78" t="str">
        <f ca="1" t="shared" si="1"/>
        <v/>
      </c>
      <c r="N9" s="91" t="str">
        <f ca="1" t="shared" si="2"/>
        <v/>
      </c>
      <c r="O9" s="92"/>
      <c r="P9" s="93" t="str">
        <f>IF('2、物理特性检验'!L9="","",'2、物理特性检验'!L9*0.2)</f>
        <v/>
      </c>
      <c r="Q9" s="95" t="str">
        <f>IF('2、物理特性检验'!O9="","",'2、物理特性检验'!O9*0.5)</f>
        <v/>
      </c>
      <c r="R9" s="95" t="str">
        <f>IF('2、物理特性检验'!R9="","",'2、物理特性检验'!R9*0.2)</f>
        <v/>
      </c>
      <c r="S9" s="95" t="str">
        <f>IF('2、物理特性检验'!U9="","",'2、物理特性检验'!U9*1)</f>
        <v/>
      </c>
      <c r="T9" s="95" t="str">
        <f>IF('2、物理特性检验'!X9="","",'2、物理特性检验'!X9*0.5)</f>
        <v/>
      </c>
      <c r="U9" s="95" t="str">
        <f>IF('2、物理特性检验'!AA9="","",'2、物理特性检验'!AA9*0.2)</f>
        <v/>
      </c>
      <c r="V9" s="95" t="str">
        <f>IF('2、物理特性检验'!AH9="","",IF(('2、物理特性检验'!AH9&gt;13.5)+('2、物理特性检验'!AH9&lt;10.5),6,IF(ABS('2、物理特性检验'!AH9-'2、物理特性检验'!AI9)&gt;1,3,IF(ABS('2、物理特性检验'!AH9-'2、物理特性检验'!AI9)&gt;0.5,2,""))))</f>
        <v/>
      </c>
      <c r="W9" s="95" t="str">
        <f>IF('2、物理特性检验'!AG9="","",'2、物理特性检验'!AG9*15)</f>
        <v/>
      </c>
      <c r="X9" s="95" t="str">
        <f>IF('2、物理特性检验'!AJ9="","",IF(('2、物理特性检验'!AJ9&gt;=3)*('2、物理特性检验'!AL9=0),4,IF(('2、物理特性检验'!AJ9&gt;=3.5)*('2、物理特性检验'!AL9=1),4,"")))</f>
        <v/>
      </c>
      <c r="Y9" s="95" t="str">
        <f>IF('2、物理特性检验'!AK9="","",'2、物理特性检验'!AK9*5)</f>
        <v/>
      </c>
      <c r="Z9" s="97" t="str">
        <f ca="1">IF('3、外观质量检验'!L9="","",SUMIF(外观!$AI:$AJ,'3、外观质量检验'!L9,外观!$AJ:$AJ)*'3、外观质量检验'!M9)</f>
        <v/>
      </c>
      <c r="AA9" s="97" t="str">
        <f ca="1">IF('3、外观质量检验'!O9="","",SUMIF(外观!$AI:$AJ,'3、外观质量检验'!O9,外观!$AJ:$AJ)*'3、外观质量检验'!P9)</f>
        <v/>
      </c>
      <c r="AB9" s="97" t="str">
        <f ca="1">IF('3、外观质量检验'!R9="","",SUMIF(外观!$AI:$AJ,'3、外观质量检验'!R9,外观!$AJ:$AJ)*'3、外观质量检验'!S9)</f>
        <v/>
      </c>
      <c r="AC9" s="97" t="str">
        <f ca="1">IF('3、外观质量检验'!U9="","",SUMIF(外观!$AI:$AJ,'3、外观质量检验'!U9,外观!$AJ:$AJ)*'3、外观质量检验'!V9)</f>
        <v/>
      </c>
      <c r="AD9" s="97" t="str">
        <f ca="1">IF('3、外观质量检验'!X9="","",SUMIF(外观!$AI:$AJ,'3、外观质量检验'!X9,外观!$AJ:$AJ)*'3、外观质量检验'!Y9)</f>
        <v/>
      </c>
      <c r="AE9" s="97" t="str">
        <f ca="1">IF('3、外观质量检验'!AB9="","",SUMIF(外观!$AI:$AJ,'3、外观质量检验'!AB9,外观!$AJ:$AJ)*'3、外观质量检验'!AC9)</f>
        <v/>
      </c>
      <c r="AF9" s="97" t="str">
        <f ca="1">IF('3、外观质量检验'!AE9="","",SUMIF(外观!$AI:$AJ,'3、外观质量检验'!AE9,外观!$AJ:$AJ)*'3、外观质量检验'!AF9)</f>
        <v/>
      </c>
      <c r="AG9" s="97" t="str">
        <f ca="1">IF('3、外观质量检验'!AH9="","",SUMIF(外观!$AI:$AJ,'3、外观质量检验'!AH9,外观!$AJ:$AJ)*'3、外观质量检验'!AI9)</f>
        <v/>
      </c>
      <c r="AH9" s="97" t="str">
        <f ca="1">IF('3、外观质量检验'!AK9="","",SUMIF(外观!$AI:$AJ,'3、外观质量检验'!AK9,外观!$AJ:$AJ)*'3、外观质量检验'!AL9)</f>
        <v/>
      </c>
      <c r="AI9" s="97" t="str">
        <f ca="1">IF('3、外观质量检验'!AN9="","",SUMIF(外观!$AI:$AJ,'3、外观质量检验'!AN9,外观!$AJ:$AJ)*'3、外观质量检验'!AO9)</f>
        <v/>
      </c>
      <c r="AJ9" s="97" t="str">
        <f ca="1">IF('3、外观质量检验'!AR9="","",SUMIF(外观!$AI:$AJ,'3、外观质量检验'!AR9,外观!$AJ:$AJ)*'3、外观质量检验'!AS9)</f>
        <v/>
      </c>
      <c r="AK9" s="97" t="str">
        <f ca="1">IF('3、外观质量检验'!AU9="","",SUMIF(外观!$AI:$AJ,'3、外观质量检验'!AU9,外观!$AJ:$AJ)*'3、外观质量检验'!AV9)</f>
        <v/>
      </c>
      <c r="AL9" s="97" t="str">
        <f ca="1">IF('3、外观质量检验'!AX9="","",SUMIF(外观!$AI:$AJ,'3、外观质量检验'!AX9,外观!$AJ:$AJ)*'3、外观质量检验'!AY9)</f>
        <v/>
      </c>
      <c r="AM9" s="97" t="str">
        <f ca="1">IF('3、外观质量检验'!BA9="","",SUMIF(外观!$AI:$AJ,'3、外观质量检验'!BA9,外观!$AJ:$AJ)*'3、外观质量检验'!BB9)</f>
        <v/>
      </c>
      <c r="AN9" s="97" t="str">
        <f ca="1">IF('3、外观质量检验'!BD9="","",SUMIF(外观!$AI:$AJ,'3、外观质量检验'!BD9,外观!$AJ:$AJ)*'3、外观质量检验'!BE9)</f>
        <v/>
      </c>
      <c r="AO9" s="97" t="str">
        <f ca="1">IF('3、外观质量检验'!BH9="","",SUMIF(外观!$AI:$AJ,'3、外观质量检验'!BH9,外观!$AJ:$AJ)*'3、外观质量检验'!BI9)</f>
        <v/>
      </c>
      <c r="AP9" s="97" t="str">
        <f ca="1">IF('3、外观质量检验'!BK9="","",SUMIF(外观!$AI:$AJ,'3、外观质量检验'!BK9,外观!$AJ:$AJ)*'3、外观质量检验'!BL9)</f>
        <v/>
      </c>
      <c r="AQ9" s="97" t="str">
        <f ca="1">IF('3、外观质量检验'!BN9="","",SUMIF(外观!$AI:$AJ,'3、外观质量检验'!BN9,外观!$AJ:$AJ)*'3、外观质量检验'!BO9)</f>
        <v/>
      </c>
      <c r="AR9" s="97" t="str">
        <f ca="1">IF('3、外观质量检验'!BQ9="","",SUMIF(外观!$AI:$AJ,'3、外观质量检验'!BQ9,外观!$AJ:$AJ)*'3、外观质量检验'!BR9)</f>
        <v/>
      </c>
      <c r="AS9" s="103" t="str">
        <f ca="1">IF('3、外观质量检验'!BT9="","",SUMIF(外观!$AI:$AJ,'3、外观质量检验'!BT9,外观!$AJ:$AJ)*'3、外观质量检验'!BU9)</f>
        <v/>
      </c>
      <c r="AT9" s="104" t="str">
        <f>IF(('4、感官质量检验'!L9="")+('4、感官质量检验'!M9="")+('4、感官质量检验'!N9="")+('4、感官质量检验'!O9="")+('4、感官质量检验'!P9="")+('4、感官质量检验'!Q9=""),"",SUM('4、感官质量检验'!L9:Q9))</f>
        <v/>
      </c>
      <c r="AU9" s="105" t="str">
        <f>IF('4、感官质量检验'!K9="","",'4、感官质量检验'!K9)</f>
        <v/>
      </c>
      <c r="AV9" s="106" t="str">
        <f>IF('4、感官质量检验'!D9="","",IF('4、感官质量检验'!D9="一类",85,IF('4、感官质量检验'!D9="二、三类",75,60)))</f>
        <v/>
      </c>
      <c r="AW9" s="109" t="str">
        <f>IF(AND(综合判定!AT9="",'4、感官质量检验'!K9=""),"",IF(OR('4、感官质量检验'!K9="异味",'4、感官质量检验'!K9="霉变",'4、感官质量检验'!K9="异味及霉变",综合判定!AT9&lt;AV9),"A类缺陷，批否",IF(综合判定!AT9&lt;('4、感官质量检验'!J9-2),"B类","合格")))</f>
        <v/>
      </c>
      <c r="AX9" s="110" t="str">
        <f>IF('5、主流烟气检验'!R9="","",IF(('5、主流烟气检验'!R9&lt;=4),1,IF(AND('5、主流烟气检验'!R9&gt;=5,'5、主流烟气检验'!R9&lt;=9),1.5,2)))</f>
        <v/>
      </c>
      <c r="AY9" s="106" t="str">
        <f>IF('5、主流烟气检验'!R9="","",IF('5、主流烟气检验'!R9&lt;=8,100,IF(AND('5、主流烟气检验'!R9&gt;=9,'5、主流烟气检验'!R9&lt;=12),80,0)))</f>
        <v/>
      </c>
      <c r="AZ9" s="106" t="str">
        <f>IF('5、主流烟气检验'!S9="","",IF(ABS('5、主流烟气检验'!R9-'5、主流烟气检验'!S9)&lt;=AX9,AY9,0))</f>
        <v/>
      </c>
      <c r="BA9" s="78" t="str">
        <f t="shared" si="3"/>
        <v/>
      </c>
      <c r="BB9" s="106" t="str">
        <f>IF('5、主流烟气检验'!T9="","",IF(('5、主流烟气检验'!T9&lt;=0.4),0.1,IF(AND('5、主流烟气检验'!T9&gt;=0.5,'5、主流烟气检验'!T9&lt;=1),0.2,0.3)))</f>
        <v/>
      </c>
      <c r="BC9" s="106" t="str">
        <f>IF('5、主流烟气检验'!U9="","",IF(ABS('5、主流烟气检验'!T9-'5、主流烟气检验'!U9)&lt;=BB9,100,0))</f>
        <v/>
      </c>
      <c r="BD9" s="106" t="str">
        <f>IF('5、主流烟气检验'!V9="","",IF(('5、主流烟气检验'!V9&lt;=4),1,IF(AND('5、主流烟气检验'!V9&gt;=5,'5、主流烟气检验'!V9&lt;=10),2,3)))</f>
        <v/>
      </c>
      <c r="BE9" s="106" t="str">
        <f>IF('5、主流烟气检验'!V9="","",IF('5、主流烟气检验'!V9&lt;=10,100,IF(AND('5、主流烟气检验'!V9&gt;=11,'5、主流烟气检验'!V9&lt;=15),80,0)))</f>
        <v/>
      </c>
      <c r="BF9" s="109" t="str">
        <f>IF('5、主流烟气检验'!W9="","",IF(ABS('5、主流烟气检验'!W9-'5、主流烟气检验'!V9)&lt;=BD9,BE9,0))</f>
        <v/>
      </c>
      <c r="BG9" s="113" t="str">
        <f ca="1" t="shared" si="0"/>
        <v/>
      </c>
    </row>
    <row r="10" ht="12" customHeight="1" spans="2:59">
      <c r="B10" s="77" t="str">
        <f>IF('1、包装标识检验'!B10="","",'1、包装标识检验'!B10)</f>
        <v/>
      </c>
      <c r="C10" s="78" t="str">
        <f>IF('1、包装标识检验'!C10="","",'1、包装标识检验'!C10)</f>
        <v/>
      </c>
      <c r="D10" s="78" t="str">
        <f>IF('1、包装标识检验'!D10="","",'1、包装标识检验'!D10)</f>
        <v/>
      </c>
      <c r="E10" s="78" t="str">
        <f>IF('1、包装标识检验'!E10="","",'1、包装标识检验'!E10)</f>
        <v/>
      </c>
      <c r="F10" s="79" t="str">
        <f>IF('1、包装标识检验'!F10="","",'1、包装标识检验'!F10)</f>
        <v/>
      </c>
      <c r="G10" s="78" t="str">
        <f>IF('1、包装标识检验'!G10="","",'1、包装标识检验'!G10)</f>
        <v/>
      </c>
      <c r="H10" s="78" t="str">
        <f>IF('1、包装标识检验'!H10="","",'1、包装标识检验'!H10)</f>
        <v/>
      </c>
      <c r="I10" s="88" t="str">
        <f>IF('1、包装标识检验'!I10="","",'1、包装标识检验'!I10)</f>
        <v/>
      </c>
      <c r="J10" s="89" t="str">
        <f>IF('1、包装标识检验'!J10="合格","合格",IF('1、包装标识检验'!J10="","",IF('1、包装标识检验'!J10="A类","A类，批否",IF('1、包装标识检验'!J10="B类","B类，合格"))))</f>
        <v/>
      </c>
      <c r="K10" s="90" t="str">
        <f>IF('1、包装标识检验'!J10="","",IF('1、包装标识检验'!J10="合格",100,IF('1、包装标识检验'!J10="A类",0,100-综合判定!J10)))</f>
        <v/>
      </c>
      <c r="L10" s="77" t="str">
        <f ca="1">IF(B10="","",100-SUM(综合判定!P10,综合判定!Q10,综合判定!R10,综合判定!S10,综合判定!T10,综合判定!U10,综合判定!W10,综合判定!V10,综合判定!X10,综合判定!Y10,综合判定!Z10,综合判定!AA10,综合判定!AB10,综合判定!AC10,综合判定!AD10,综合判定!AE10,综合判定!AF10,综合判定!AG10,综合判定!AH10,综合判定!AI10,综合判定!AJ10,综合判定!AK10,综合判定!AL10,综合判定!AM10,综合判定!AN10,综合判定!AO10,综合判定!AP10,综合判定!AQ10,综合判定!AR10,综合判定!AS10))</f>
        <v/>
      </c>
      <c r="M10" s="78" t="str">
        <f ca="1" t="shared" si="1"/>
        <v/>
      </c>
      <c r="N10" s="91" t="str">
        <f ca="1" t="shared" si="2"/>
        <v/>
      </c>
      <c r="O10" s="92"/>
      <c r="P10" s="93" t="str">
        <f>IF('2、物理特性检验'!L10="","",'2、物理特性检验'!L10*0.2)</f>
        <v/>
      </c>
      <c r="Q10" s="95" t="str">
        <f>IF('2、物理特性检验'!O10="","",'2、物理特性检验'!O10*0.5)</f>
        <v/>
      </c>
      <c r="R10" s="95" t="str">
        <f>IF('2、物理特性检验'!R10="","",'2、物理特性检验'!R10*0.2)</f>
        <v/>
      </c>
      <c r="S10" s="95" t="str">
        <f>IF('2、物理特性检验'!U10="","",'2、物理特性检验'!U10*1)</f>
        <v/>
      </c>
      <c r="T10" s="95" t="str">
        <f>IF('2、物理特性检验'!X10="","",'2、物理特性检验'!X10*0.5)</f>
        <v/>
      </c>
      <c r="U10" s="95" t="str">
        <f>IF('2、物理特性检验'!AA10="","",'2、物理特性检验'!AA10*0.2)</f>
        <v/>
      </c>
      <c r="V10" s="95" t="str">
        <f>IF('2、物理特性检验'!AH10="","",IF(('2、物理特性检验'!AH10&gt;13.5)+('2、物理特性检验'!AH10&lt;10.5),6,IF(ABS('2、物理特性检验'!AH10-'2、物理特性检验'!AI10)&gt;1,3,IF(ABS('2、物理特性检验'!AH10-'2、物理特性检验'!AI10)&gt;0.5,2,""))))</f>
        <v/>
      </c>
      <c r="W10" s="95" t="str">
        <f>IF('2、物理特性检验'!AG10="","",'2、物理特性检验'!AG10*15)</f>
        <v/>
      </c>
      <c r="X10" s="95" t="str">
        <f>IF('2、物理特性检验'!AJ10="","",IF(('2、物理特性检验'!AJ10&gt;=3)*('2、物理特性检验'!AL10=0),4,IF(('2、物理特性检验'!AJ10&gt;=3.5)*('2、物理特性检验'!AL10=1),4,"")))</f>
        <v/>
      </c>
      <c r="Y10" s="95" t="str">
        <f>IF('2、物理特性检验'!AK10="","",'2、物理特性检验'!AK10*5)</f>
        <v/>
      </c>
      <c r="Z10" s="97" t="str">
        <f ca="1">IF('3、外观质量检验'!L10="","",SUMIF(外观!$AI:$AJ,'3、外观质量检验'!L10,外观!$AJ:$AJ)*'3、外观质量检验'!M10)</f>
        <v/>
      </c>
      <c r="AA10" s="97" t="str">
        <f ca="1">IF('3、外观质量检验'!O10="","",SUMIF(外观!$AI:$AJ,'3、外观质量检验'!O10,外观!$AJ:$AJ)*'3、外观质量检验'!P10)</f>
        <v/>
      </c>
      <c r="AB10" s="97" t="str">
        <f ca="1">IF('3、外观质量检验'!R10="","",SUMIF(外观!$AI:$AJ,'3、外观质量检验'!R10,外观!$AJ:$AJ)*'3、外观质量检验'!S10)</f>
        <v/>
      </c>
      <c r="AC10" s="97" t="str">
        <f ca="1">IF('3、外观质量检验'!U10="","",SUMIF(外观!$AI:$AJ,'3、外观质量检验'!U10,外观!$AJ:$AJ)*'3、外观质量检验'!V10)</f>
        <v/>
      </c>
      <c r="AD10" s="97" t="str">
        <f ca="1">IF('3、外观质量检验'!X10="","",SUMIF(外观!$AI:$AJ,'3、外观质量检验'!X10,外观!$AJ:$AJ)*'3、外观质量检验'!Y10)</f>
        <v/>
      </c>
      <c r="AE10" s="97" t="str">
        <f ca="1">IF('3、外观质量检验'!AB10="","",SUMIF(外观!$AI:$AJ,'3、外观质量检验'!AB10,外观!$AJ:$AJ)*'3、外观质量检验'!AC10)</f>
        <v/>
      </c>
      <c r="AF10" s="97" t="str">
        <f ca="1">IF('3、外观质量检验'!AE10="","",SUMIF(外观!$AI:$AJ,'3、外观质量检验'!AE10,外观!$AJ:$AJ)*'3、外观质量检验'!AF10)</f>
        <v/>
      </c>
      <c r="AG10" s="97" t="str">
        <f ca="1">IF('3、外观质量检验'!AH10="","",SUMIF(外观!$AI:$AJ,'3、外观质量检验'!AH10,外观!$AJ:$AJ)*'3、外观质量检验'!AI10)</f>
        <v/>
      </c>
      <c r="AH10" s="97" t="str">
        <f ca="1">IF('3、外观质量检验'!AK10="","",SUMIF(外观!$AI:$AJ,'3、外观质量检验'!AK10,外观!$AJ:$AJ)*'3、外观质量检验'!AL10)</f>
        <v/>
      </c>
      <c r="AI10" s="97" t="str">
        <f ca="1">IF('3、外观质量检验'!AN10="","",SUMIF(外观!$AI:$AJ,'3、外观质量检验'!AN10,外观!$AJ:$AJ)*'3、外观质量检验'!AO10)</f>
        <v/>
      </c>
      <c r="AJ10" s="97" t="str">
        <f ca="1">IF('3、外观质量检验'!AR10="","",SUMIF(外观!$AI:$AJ,'3、外观质量检验'!AR10,外观!$AJ:$AJ)*'3、外观质量检验'!AS10)</f>
        <v/>
      </c>
      <c r="AK10" s="97" t="str">
        <f ca="1">IF('3、外观质量检验'!AU10="","",SUMIF(外观!$AI:$AJ,'3、外观质量检验'!AU10,外观!$AJ:$AJ)*'3、外观质量检验'!AV10)</f>
        <v/>
      </c>
      <c r="AL10" s="97" t="str">
        <f ca="1">IF('3、外观质量检验'!AX10="","",SUMIF(外观!$AI:$AJ,'3、外观质量检验'!AX10,外观!$AJ:$AJ)*'3、外观质量检验'!AY10)</f>
        <v/>
      </c>
      <c r="AM10" s="97" t="str">
        <f ca="1">IF('3、外观质量检验'!BA10="","",SUMIF(外观!$AI:$AJ,'3、外观质量检验'!BA10,外观!$AJ:$AJ)*'3、外观质量检验'!BB10)</f>
        <v/>
      </c>
      <c r="AN10" s="97" t="str">
        <f ca="1">IF('3、外观质量检验'!BD10="","",SUMIF(外观!$AI:$AJ,'3、外观质量检验'!BD10,外观!$AJ:$AJ)*'3、外观质量检验'!BE10)</f>
        <v/>
      </c>
      <c r="AO10" s="97" t="str">
        <f ca="1">IF('3、外观质量检验'!BH10="","",SUMIF(外观!$AI:$AJ,'3、外观质量检验'!BH10,外观!$AJ:$AJ)*'3、外观质量检验'!BI10)</f>
        <v/>
      </c>
      <c r="AP10" s="97" t="str">
        <f ca="1">IF('3、外观质量检验'!BK10="","",SUMIF(外观!$AI:$AJ,'3、外观质量检验'!BK10,外观!$AJ:$AJ)*'3、外观质量检验'!BL10)</f>
        <v/>
      </c>
      <c r="AQ10" s="97" t="str">
        <f ca="1">IF('3、外观质量检验'!BN10="","",SUMIF(外观!$AI:$AJ,'3、外观质量检验'!BN10,外观!$AJ:$AJ)*'3、外观质量检验'!BO10)</f>
        <v/>
      </c>
      <c r="AR10" s="97" t="str">
        <f ca="1">IF('3、外观质量检验'!BQ10="","",SUMIF(外观!$AI:$AJ,'3、外观质量检验'!BQ10,外观!$AJ:$AJ)*'3、外观质量检验'!BR10)</f>
        <v/>
      </c>
      <c r="AS10" s="103" t="str">
        <f ca="1">IF('3、外观质量检验'!BT10="","",SUMIF(外观!$AI:$AJ,'3、外观质量检验'!BT10,外观!$AJ:$AJ)*'3、外观质量检验'!BU10)</f>
        <v/>
      </c>
      <c r="AT10" s="104" t="str">
        <f>IF(('4、感官质量检验'!L10="")+('4、感官质量检验'!M10="")+('4、感官质量检验'!N10="")+('4、感官质量检验'!O10="")+('4、感官质量检验'!P10="")+('4、感官质量检验'!Q10=""),"",SUM('4、感官质量检验'!L10:Q10))</f>
        <v/>
      </c>
      <c r="AU10" s="105" t="str">
        <f>IF('4、感官质量检验'!K10="","",'4、感官质量检验'!K10)</f>
        <v/>
      </c>
      <c r="AV10" s="106" t="str">
        <f>IF('4、感官质量检验'!D10="","",IF('4、感官质量检验'!D10="一类",85,IF('4、感官质量检验'!D10="二、三类",75,60)))</f>
        <v/>
      </c>
      <c r="AW10" s="109" t="str">
        <f>IF(AND(综合判定!AT10="",'4、感官质量检验'!K10=""),"",IF(OR('4、感官质量检验'!K10="异味",'4、感官质量检验'!K10="霉变",'4、感官质量检验'!K10="异味及霉变",综合判定!AT10&lt;AV10),"A类缺陷，批否",IF(综合判定!AT10&lt;('4、感官质量检验'!J10-2),"B类","合格")))</f>
        <v/>
      </c>
      <c r="AX10" s="110" t="str">
        <f>IF('5、主流烟气检验'!R10="","",IF(('5、主流烟气检验'!R10&lt;=4),1,IF(AND('5、主流烟气检验'!R10&gt;=5,'5、主流烟气检验'!R10&lt;=9),1.5,2)))</f>
        <v/>
      </c>
      <c r="AY10" s="106" t="str">
        <f>IF('5、主流烟气检验'!R10="","",IF('5、主流烟气检验'!R10&lt;=8,100,IF(AND('5、主流烟气检验'!R10&gt;=9,'5、主流烟气检验'!R10&lt;=12),80,0)))</f>
        <v/>
      </c>
      <c r="AZ10" s="106" t="str">
        <f>IF('5、主流烟气检验'!S10="","",IF(ABS('5、主流烟气检验'!R10-'5、主流烟气检验'!S10)&lt;=AX10,AY10,0))</f>
        <v/>
      </c>
      <c r="BA10" s="78" t="str">
        <f t="shared" si="3"/>
        <v/>
      </c>
      <c r="BB10" s="106" t="str">
        <f>IF('5、主流烟气检验'!T10="","",IF(('5、主流烟气检验'!T10&lt;=0.4),0.1,IF(AND('5、主流烟气检验'!T10&gt;=0.5,'5、主流烟气检验'!T10&lt;=1),0.2,0.3)))</f>
        <v/>
      </c>
      <c r="BC10" s="106" t="str">
        <f>IF('5、主流烟气检验'!U10="","",IF(ABS('5、主流烟气检验'!T10-'5、主流烟气检验'!U10)&lt;=BB10,100,0))</f>
        <v/>
      </c>
      <c r="BD10" s="106" t="str">
        <f>IF('5、主流烟气检验'!V10="","",IF(('5、主流烟气检验'!V10&lt;=4),1,IF(AND('5、主流烟气检验'!V10&gt;=5,'5、主流烟气检验'!V10&lt;=10),2,3)))</f>
        <v/>
      </c>
      <c r="BE10" s="106" t="str">
        <f>IF('5、主流烟气检验'!V10="","",IF('5、主流烟气检验'!V10&lt;=10,100,IF(AND('5、主流烟气检验'!V10&gt;=11,'5、主流烟气检验'!V10&lt;=15),80,0)))</f>
        <v/>
      </c>
      <c r="BF10" s="109" t="str">
        <f>IF('5、主流烟气检验'!W10="","",IF(ABS('5、主流烟气检验'!W10-'5、主流烟气检验'!V10)&lt;=BD10,BE10,0))</f>
        <v/>
      </c>
      <c r="BG10" s="113" t="str">
        <f ca="1" t="shared" si="0"/>
        <v/>
      </c>
    </row>
    <row r="11" ht="12" customHeight="1" spans="2:59">
      <c r="B11" s="77" t="str">
        <f>IF('1、包装标识检验'!B11="","",'1、包装标识检验'!B11)</f>
        <v/>
      </c>
      <c r="C11" s="78" t="str">
        <f>IF('1、包装标识检验'!C11="","",'1、包装标识检验'!C11)</f>
        <v/>
      </c>
      <c r="D11" s="78" t="str">
        <f>IF('1、包装标识检验'!D11="","",'1、包装标识检验'!D11)</f>
        <v/>
      </c>
      <c r="E11" s="78" t="str">
        <f>IF('1、包装标识检验'!E11="","",'1、包装标识检验'!E11)</f>
        <v/>
      </c>
      <c r="F11" s="79" t="str">
        <f>IF('1、包装标识检验'!F11="","",'1、包装标识检验'!F11)</f>
        <v/>
      </c>
      <c r="G11" s="78" t="str">
        <f>IF('1、包装标识检验'!G11="","",'1、包装标识检验'!G11)</f>
        <v/>
      </c>
      <c r="H11" s="78" t="str">
        <f>IF('1、包装标识检验'!H11="","",'1、包装标识检验'!H11)</f>
        <v/>
      </c>
      <c r="I11" s="88" t="str">
        <f>IF('1、包装标识检验'!I11="","",'1、包装标识检验'!I11)</f>
        <v/>
      </c>
      <c r="J11" s="89" t="str">
        <f>IF('1、包装标识检验'!J11="合格","合格",IF('1、包装标识检验'!J11="","",IF('1、包装标识检验'!J11="A类","A类，批否",IF('1、包装标识检验'!J11="B类","B类，合格"))))</f>
        <v/>
      </c>
      <c r="K11" s="90" t="str">
        <f>IF('1、包装标识检验'!J11="","",IF('1、包装标识检验'!J11="合格",100,IF('1、包装标识检验'!J11="A类",0,100-综合判定!J11)))</f>
        <v/>
      </c>
      <c r="L11" s="77" t="str">
        <f ca="1">IF(B11="","",100-SUM(综合判定!P11,综合判定!Q11,综合判定!R11,综合判定!S11,综合判定!T11,综合判定!U11,综合判定!W11,综合判定!V11,综合判定!X11,综合判定!Y11,综合判定!Z11,综合判定!AA11,综合判定!AB11,综合判定!AC11,综合判定!AD11,综合判定!AE11,综合判定!AF11,综合判定!AG11,综合判定!AH11,综合判定!AI11,综合判定!AJ11,综合判定!AK11,综合判定!AL11,综合判定!AM11,综合判定!AN11,综合判定!AO11,综合判定!AP11,综合判定!AQ11,综合判定!AR11,综合判定!AS11))</f>
        <v/>
      </c>
      <c r="M11" s="78" t="str">
        <f ca="1" t="shared" si="1"/>
        <v/>
      </c>
      <c r="N11" s="91" t="str">
        <f ca="1" t="shared" si="2"/>
        <v/>
      </c>
      <c r="O11" s="92"/>
      <c r="P11" s="93" t="str">
        <f>IF('2、物理特性检验'!L11="","",'2、物理特性检验'!L11*0.2)</f>
        <v/>
      </c>
      <c r="Q11" s="95" t="str">
        <f>IF('2、物理特性检验'!O11="","",'2、物理特性检验'!O11*0.5)</f>
        <v/>
      </c>
      <c r="R11" s="95" t="str">
        <f>IF('2、物理特性检验'!R11="","",'2、物理特性检验'!R11*0.2)</f>
        <v/>
      </c>
      <c r="S11" s="95" t="str">
        <f>IF('2、物理特性检验'!U11="","",'2、物理特性检验'!U11*1)</f>
        <v/>
      </c>
      <c r="T11" s="95" t="str">
        <f>IF('2、物理特性检验'!X11="","",'2、物理特性检验'!X11*0.5)</f>
        <v/>
      </c>
      <c r="U11" s="95" t="str">
        <f>IF('2、物理特性检验'!AA11="","",'2、物理特性检验'!AA11*0.2)</f>
        <v/>
      </c>
      <c r="V11" s="95" t="str">
        <f>IF('2、物理特性检验'!AH11="","",IF(('2、物理特性检验'!AH11&gt;13.5)+('2、物理特性检验'!AH11&lt;10.5),6,IF(ABS('2、物理特性检验'!AH11-'2、物理特性检验'!AI11)&gt;1,3,IF(ABS('2、物理特性检验'!AH11-'2、物理特性检验'!AI11)&gt;0.5,2,""))))</f>
        <v/>
      </c>
      <c r="W11" s="95" t="str">
        <f>IF('2、物理特性检验'!AG11="","",'2、物理特性检验'!AG11*15)</f>
        <v/>
      </c>
      <c r="X11" s="95" t="str">
        <f>IF('2、物理特性检验'!AJ11="","",IF(('2、物理特性检验'!AJ11&gt;=3)*('2、物理特性检验'!AL11=0),4,IF(('2、物理特性检验'!AJ11&gt;=3.5)*('2、物理特性检验'!AL11=1),4,"")))</f>
        <v/>
      </c>
      <c r="Y11" s="95" t="str">
        <f>IF('2、物理特性检验'!AK11="","",'2、物理特性检验'!AK11*5)</f>
        <v/>
      </c>
      <c r="Z11" s="97" t="str">
        <f ca="1">IF('3、外观质量检验'!L11="","",SUMIF(外观!$AI:$AJ,'3、外观质量检验'!L11,外观!$AJ:$AJ)*'3、外观质量检验'!M11)</f>
        <v/>
      </c>
      <c r="AA11" s="97" t="str">
        <f ca="1">IF('3、外观质量检验'!O11="","",SUMIF(外观!$AI:$AJ,'3、外观质量检验'!O11,外观!$AJ:$AJ)*'3、外观质量检验'!P11)</f>
        <v/>
      </c>
      <c r="AB11" s="97" t="str">
        <f ca="1">IF('3、外观质量检验'!R11="","",SUMIF(外观!$AI:$AJ,'3、外观质量检验'!R11,外观!$AJ:$AJ)*'3、外观质量检验'!S11)</f>
        <v/>
      </c>
      <c r="AC11" s="97" t="str">
        <f ca="1">IF('3、外观质量检验'!U11="","",SUMIF(外观!$AI:$AJ,'3、外观质量检验'!U11,外观!$AJ:$AJ)*'3、外观质量检验'!V11)</f>
        <v/>
      </c>
      <c r="AD11" s="97" t="str">
        <f ca="1">IF('3、外观质量检验'!X11="","",SUMIF(外观!$AI:$AJ,'3、外观质量检验'!X11,外观!$AJ:$AJ)*'3、外观质量检验'!Y11)</f>
        <v/>
      </c>
      <c r="AE11" s="97" t="str">
        <f ca="1">IF('3、外观质量检验'!AB11="","",SUMIF(外观!$AI:$AJ,'3、外观质量检验'!AB11,外观!$AJ:$AJ)*'3、外观质量检验'!AC11)</f>
        <v/>
      </c>
      <c r="AF11" s="97" t="str">
        <f ca="1">IF('3、外观质量检验'!AE11="","",SUMIF(外观!$AI:$AJ,'3、外观质量检验'!AE11,外观!$AJ:$AJ)*'3、外观质量检验'!AF11)</f>
        <v/>
      </c>
      <c r="AG11" s="97" t="str">
        <f ca="1">IF('3、外观质量检验'!AH11="","",SUMIF(外观!$AI:$AJ,'3、外观质量检验'!AH11,外观!$AJ:$AJ)*'3、外观质量检验'!AI11)</f>
        <v/>
      </c>
      <c r="AH11" s="97" t="str">
        <f ca="1">IF('3、外观质量检验'!AK11="","",SUMIF(外观!$AI:$AJ,'3、外观质量检验'!AK11,外观!$AJ:$AJ)*'3、外观质量检验'!AL11)</f>
        <v/>
      </c>
      <c r="AI11" s="97" t="str">
        <f ca="1">IF('3、外观质量检验'!AN11="","",SUMIF(外观!$AI:$AJ,'3、外观质量检验'!AN11,外观!$AJ:$AJ)*'3、外观质量检验'!AO11)</f>
        <v/>
      </c>
      <c r="AJ11" s="97" t="str">
        <f ca="1">IF('3、外观质量检验'!AR11="","",SUMIF(外观!$AI:$AJ,'3、外观质量检验'!AR11,外观!$AJ:$AJ)*'3、外观质量检验'!AS11)</f>
        <v/>
      </c>
      <c r="AK11" s="97" t="str">
        <f ca="1">IF('3、外观质量检验'!AU11="","",SUMIF(外观!$AI:$AJ,'3、外观质量检验'!AU11,外观!$AJ:$AJ)*'3、外观质量检验'!AV11)</f>
        <v/>
      </c>
      <c r="AL11" s="97" t="str">
        <f ca="1">IF('3、外观质量检验'!AX11="","",SUMIF(外观!$AI:$AJ,'3、外观质量检验'!AX11,外观!$AJ:$AJ)*'3、外观质量检验'!AY11)</f>
        <v/>
      </c>
      <c r="AM11" s="97" t="str">
        <f ca="1">IF('3、外观质量检验'!BA11="","",SUMIF(外观!$AI:$AJ,'3、外观质量检验'!BA11,外观!$AJ:$AJ)*'3、外观质量检验'!BB11)</f>
        <v/>
      </c>
      <c r="AN11" s="97" t="str">
        <f ca="1">IF('3、外观质量检验'!BD11="","",SUMIF(外观!$AI:$AJ,'3、外观质量检验'!BD11,外观!$AJ:$AJ)*'3、外观质量检验'!BE11)</f>
        <v/>
      </c>
      <c r="AO11" s="97" t="str">
        <f ca="1">IF('3、外观质量检验'!BH11="","",SUMIF(外观!$AI:$AJ,'3、外观质量检验'!BH11,外观!$AJ:$AJ)*'3、外观质量检验'!BI11)</f>
        <v/>
      </c>
      <c r="AP11" s="97" t="str">
        <f ca="1">IF('3、外观质量检验'!BK11="","",SUMIF(外观!$AI:$AJ,'3、外观质量检验'!BK11,外观!$AJ:$AJ)*'3、外观质量检验'!BL11)</f>
        <v/>
      </c>
      <c r="AQ11" s="97" t="str">
        <f ca="1">IF('3、外观质量检验'!BN11="","",SUMIF(外观!$AI:$AJ,'3、外观质量检验'!BN11,外观!$AJ:$AJ)*'3、外观质量检验'!BO11)</f>
        <v/>
      </c>
      <c r="AR11" s="97" t="str">
        <f ca="1">IF('3、外观质量检验'!BQ11="","",SUMIF(外观!$AI:$AJ,'3、外观质量检验'!BQ11,外观!$AJ:$AJ)*'3、外观质量检验'!BR11)</f>
        <v/>
      </c>
      <c r="AS11" s="103" t="str">
        <f ca="1">IF('3、外观质量检验'!BT11="","",SUMIF(外观!$AI:$AJ,'3、外观质量检验'!BT11,外观!$AJ:$AJ)*'3、外观质量检验'!BU11)</f>
        <v/>
      </c>
      <c r="AT11" s="104" t="str">
        <f>IF(('4、感官质量检验'!L11="")+('4、感官质量检验'!M11="")+('4、感官质量检验'!N11="")+('4、感官质量检验'!O11="")+('4、感官质量检验'!P11="")+('4、感官质量检验'!Q11=""),"",SUM('4、感官质量检验'!L11:Q11))</f>
        <v/>
      </c>
      <c r="AU11" s="105" t="str">
        <f>IF('4、感官质量检验'!K11="","",'4、感官质量检验'!K11)</f>
        <v/>
      </c>
      <c r="AV11" s="106" t="str">
        <f>IF('4、感官质量检验'!D11="","",IF('4、感官质量检验'!D11="一类",85,IF('4、感官质量检验'!D11="二、三类",75,60)))</f>
        <v/>
      </c>
      <c r="AW11" s="109" t="str">
        <f>IF(AND(综合判定!AT11="",'4、感官质量检验'!K11=""),"",IF(OR('4、感官质量检验'!K11="异味",'4、感官质量检验'!K11="霉变",'4、感官质量检验'!K11="异味及霉变",综合判定!AT11&lt;AV11),"A类缺陷，批否",IF(综合判定!AT11&lt;('4、感官质量检验'!J11-2),"B类","合格")))</f>
        <v/>
      </c>
      <c r="AX11" s="110" t="str">
        <f>IF('5、主流烟气检验'!R11="","",IF(('5、主流烟气检验'!R11&lt;=4),1,IF(AND('5、主流烟气检验'!R11&gt;=5,'5、主流烟气检验'!R11&lt;=9),1.5,2)))</f>
        <v/>
      </c>
      <c r="AY11" s="106" t="str">
        <f>IF('5、主流烟气检验'!R11="","",IF('5、主流烟气检验'!R11&lt;=8,100,IF(AND('5、主流烟气检验'!R11&gt;=9,'5、主流烟气检验'!R11&lt;=12),80,0)))</f>
        <v/>
      </c>
      <c r="AZ11" s="106" t="str">
        <f>IF('5、主流烟气检验'!S11="","",IF(ABS('5、主流烟气检验'!R11-'5、主流烟气检验'!S11)&lt;=AX11,AY11,0))</f>
        <v/>
      </c>
      <c r="BA11" s="78" t="str">
        <f t="shared" si="3"/>
        <v/>
      </c>
      <c r="BB11" s="106" t="str">
        <f>IF('5、主流烟气检验'!T11="","",IF(('5、主流烟气检验'!T11&lt;=0.4),0.1,IF(AND('5、主流烟气检验'!T11&gt;=0.5,'5、主流烟气检验'!T11&lt;=1),0.2,0.3)))</f>
        <v/>
      </c>
      <c r="BC11" s="106" t="str">
        <f>IF('5、主流烟气检验'!U11="","",IF(ABS('5、主流烟气检验'!T11-'5、主流烟气检验'!U11)&lt;=BB11,100,0))</f>
        <v/>
      </c>
      <c r="BD11" s="106" t="str">
        <f>IF('5、主流烟气检验'!V11="","",IF(('5、主流烟气检验'!V11&lt;=4),1,IF(AND('5、主流烟气检验'!V11&gt;=5,'5、主流烟气检验'!V11&lt;=10),2,3)))</f>
        <v/>
      </c>
      <c r="BE11" s="106" t="str">
        <f>IF('5、主流烟气检验'!V11="","",IF('5、主流烟气检验'!V11&lt;=10,100,IF(AND('5、主流烟气检验'!V11&gt;=11,'5、主流烟气检验'!V11&lt;=15),80,0)))</f>
        <v/>
      </c>
      <c r="BF11" s="109" t="str">
        <f>IF('5、主流烟气检验'!W11="","",IF(ABS('5、主流烟气检验'!W11-'5、主流烟气检验'!V11)&lt;=BD11,BE11,0))</f>
        <v/>
      </c>
      <c r="BG11" s="113" t="str">
        <f ca="1" t="shared" si="0"/>
        <v/>
      </c>
    </row>
    <row r="12" ht="12" customHeight="1" spans="2:59">
      <c r="B12" s="77" t="str">
        <f>IF('1、包装标识检验'!B12="","",'1、包装标识检验'!B12)</f>
        <v/>
      </c>
      <c r="C12" s="78" t="str">
        <f>IF('1、包装标识检验'!C12="","",'1、包装标识检验'!C12)</f>
        <v/>
      </c>
      <c r="D12" s="78" t="str">
        <f>IF('1、包装标识检验'!D12="","",'1、包装标识检验'!D12)</f>
        <v/>
      </c>
      <c r="E12" s="78" t="str">
        <f>IF('1、包装标识检验'!E12="","",'1、包装标识检验'!E12)</f>
        <v/>
      </c>
      <c r="F12" s="79" t="str">
        <f>IF('1、包装标识检验'!F12="","",'1、包装标识检验'!F12)</f>
        <v/>
      </c>
      <c r="G12" s="78" t="str">
        <f>IF('1、包装标识检验'!G12="","",'1、包装标识检验'!G12)</f>
        <v/>
      </c>
      <c r="H12" s="78" t="str">
        <f>IF('1、包装标识检验'!H12="","",'1、包装标识检验'!H12)</f>
        <v/>
      </c>
      <c r="I12" s="88" t="str">
        <f>IF('1、包装标识检验'!I12="","",'1、包装标识检验'!I12)</f>
        <v/>
      </c>
      <c r="J12" s="89" t="str">
        <f>IF('1、包装标识检验'!J12="合格","合格",IF('1、包装标识检验'!J12="","",IF('1、包装标识检验'!J12="A类","A类，批否",IF('1、包装标识检验'!J12="B类","B类，合格"))))</f>
        <v/>
      </c>
      <c r="K12" s="90" t="str">
        <f>IF('1、包装标识检验'!J12="","",IF('1、包装标识检验'!J12="合格",100,IF('1、包装标识检验'!J12="A类",0,100-综合判定!J12)))</f>
        <v/>
      </c>
      <c r="L12" s="77" t="str">
        <f ca="1">IF(B12="","",100-SUM(综合判定!P12,综合判定!Q12,综合判定!R12,综合判定!S12,综合判定!T12,综合判定!U12,综合判定!W12,综合判定!V12,综合判定!X12,综合判定!Y12,综合判定!Z12,综合判定!AA12,综合判定!AB12,综合判定!AC12,综合判定!AD12,综合判定!AE12,综合判定!AF12,综合判定!AG12,综合判定!AH12,综合判定!AI12,综合判定!AJ12,综合判定!AK12,综合判定!AL12,综合判定!AM12,综合判定!AN12,综合判定!AO12,综合判定!AP12,综合判定!AQ12,综合判定!AR12,综合判定!AS12))</f>
        <v/>
      </c>
      <c r="M12" s="78" t="str">
        <f ca="1" t="shared" si="1"/>
        <v/>
      </c>
      <c r="N12" s="91" t="str">
        <f ca="1" t="shared" si="2"/>
        <v/>
      </c>
      <c r="O12" s="92"/>
      <c r="P12" s="93" t="str">
        <f>IF('2、物理特性检验'!L12="","",'2、物理特性检验'!L12*0.2)</f>
        <v/>
      </c>
      <c r="Q12" s="95" t="str">
        <f>IF('2、物理特性检验'!O12="","",'2、物理特性检验'!O12*0.5)</f>
        <v/>
      </c>
      <c r="R12" s="95" t="str">
        <f>IF('2、物理特性检验'!R12="","",'2、物理特性检验'!R12*0.2)</f>
        <v/>
      </c>
      <c r="S12" s="95" t="str">
        <f>IF('2、物理特性检验'!U12="","",'2、物理特性检验'!U12*1)</f>
        <v/>
      </c>
      <c r="T12" s="95" t="str">
        <f>IF('2、物理特性检验'!X12="","",'2、物理特性检验'!X12*0.5)</f>
        <v/>
      </c>
      <c r="U12" s="95" t="str">
        <f>IF('2、物理特性检验'!AA12="","",'2、物理特性检验'!AA12*0.2)</f>
        <v/>
      </c>
      <c r="V12" s="95" t="str">
        <f>IF('2、物理特性检验'!AH12="","",IF(('2、物理特性检验'!AH12&gt;13.5)+('2、物理特性检验'!AH12&lt;10.5),6,IF(ABS('2、物理特性检验'!AH12-'2、物理特性检验'!AI12)&gt;1,3,IF(ABS('2、物理特性检验'!AH12-'2、物理特性检验'!AI12)&gt;0.5,2,""))))</f>
        <v/>
      </c>
      <c r="W12" s="95" t="str">
        <f>IF('2、物理特性检验'!AG12="","",'2、物理特性检验'!AG12*15)</f>
        <v/>
      </c>
      <c r="X12" s="95" t="str">
        <f>IF('2、物理特性检验'!AJ12="","",IF(('2、物理特性检验'!AJ12&gt;=3)*('2、物理特性检验'!AL12=0),4,IF(('2、物理特性检验'!AJ12&gt;=3.5)*('2、物理特性检验'!AL12=1),4,"")))</f>
        <v/>
      </c>
      <c r="Y12" s="95" t="str">
        <f>IF('2、物理特性检验'!AK12="","",'2、物理特性检验'!AK12*5)</f>
        <v/>
      </c>
      <c r="Z12" s="97" t="str">
        <f ca="1">IF('3、外观质量检验'!L12="","",SUMIF(外观!$AI:$AJ,'3、外观质量检验'!L12,外观!$AJ:$AJ)*'3、外观质量检验'!M12)</f>
        <v/>
      </c>
      <c r="AA12" s="97" t="str">
        <f ca="1">IF('3、外观质量检验'!O12="","",SUMIF(外观!$AI:$AJ,'3、外观质量检验'!O12,外观!$AJ:$AJ)*'3、外观质量检验'!P12)</f>
        <v/>
      </c>
      <c r="AB12" s="97" t="str">
        <f ca="1">IF('3、外观质量检验'!R12="","",SUMIF(外观!$AI:$AJ,'3、外观质量检验'!R12,外观!$AJ:$AJ)*'3、外观质量检验'!S12)</f>
        <v/>
      </c>
      <c r="AC12" s="97" t="str">
        <f ca="1">IF('3、外观质量检验'!U12="","",SUMIF(外观!$AI:$AJ,'3、外观质量检验'!U12,外观!$AJ:$AJ)*'3、外观质量检验'!V12)</f>
        <v/>
      </c>
      <c r="AD12" s="97" t="str">
        <f ca="1">IF('3、外观质量检验'!X12="","",SUMIF(外观!$AI:$AJ,'3、外观质量检验'!X12,外观!$AJ:$AJ)*'3、外观质量检验'!Y12)</f>
        <v/>
      </c>
      <c r="AE12" s="97" t="str">
        <f ca="1">IF('3、外观质量检验'!AB12="","",SUMIF(外观!$AI:$AJ,'3、外观质量检验'!AB12,外观!$AJ:$AJ)*'3、外观质量检验'!AC12)</f>
        <v/>
      </c>
      <c r="AF12" s="97" t="str">
        <f ca="1">IF('3、外观质量检验'!AE12="","",SUMIF(外观!$AI:$AJ,'3、外观质量检验'!AE12,外观!$AJ:$AJ)*'3、外观质量检验'!AF12)</f>
        <v/>
      </c>
      <c r="AG12" s="97" t="str">
        <f ca="1">IF('3、外观质量检验'!AH12="","",SUMIF(外观!$AI:$AJ,'3、外观质量检验'!AH12,外观!$AJ:$AJ)*'3、外观质量检验'!AI12)</f>
        <v/>
      </c>
      <c r="AH12" s="97" t="str">
        <f ca="1">IF('3、外观质量检验'!AK12="","",SUMIF(外观!$AI:$AJ,'3、外观质量检验'!AK12,外观!$AJ:$AJ)*'3、外观质量检验'!AL12)</f>
        <v/>
      </c>
      <c r="AI12" s="97" t="str">
        <f ca="1">IF('3、外观质量检验'!AN12="","",SUMIF(外观!$AI:$AJ,'3、外观质量检验'!AN12,外观!$AJ:$AJ)*'3、外观质量检验'!AO12)</f>
        <v/>
      </c>
      <c r="AJ12" s="97" t="str">
        <f ca="1">IF('3、外观质量检验'!AR12="","",SUMIF(外观!$AI:$AJ,'3、外观质量检验'!AR12,外观!$AJ:$AJ)*'3、外观质量检验'!AS12)</f>
        <v/>
      </c>
      <c r="AK12" s="97" t="str">
        <f ca="1">IF('3、外观质量检验'!AU12="","",SUMIF(外观!$AI:$AJ,'3、外观质量检验'!AU12,外观!$AJ:$AJ)*'3、外观质量检验'!AV12)</f>
        <v/>
      </c>
      <c r="AL12" s="97" t="str">
        <f ca="1">IF('3、外观质量检验'!AX12="","",SUMIF(外观!$AI:$AJ,'3、外观质量检验'!AX12,外观!$AJ:$AJ)*'3、外观质量检验'!AY12)</f>
        <v/>
      </c>
      <c r="AM12" s="97" t="str">
        <f ca="1">IF('3、外观质量检验'!BA12="","",SUMIF(外观!$AI:$AJ,'3、外观质量检验'!BA12,外观!$AJ:$AJ)*'3、外观质量检验'!BB12)</f>
        <v/>
      </c>
      <c r="AN12" s="97" t="str">
        <f ca="1">IF('3、外观质量检验'!BD12="","",SUMIF(外观!$AI:$AJ,'3、外观质量检验'!BD12,外观!$AJ:$AJ)*'3、外观质量检验'!BE12)</f>
        <v/>
      </c>
      <c r="AO12" s="97" t="str">
        <f ca="1">IF('3、外观质量检验'!BH12="","",SUMIF(外观!$AI:$AJ,'3、外观质量检验'!BH12,外观!$AJ:$AJ)*'3、外观质量检验'!BI12)</f>
        <v/>
      </c>
      <c r="AP12" s="97" t="str">
        <f ca="1">IF('3、外观质量检验'!BK12="","",SUMIF(外观!$AI:$AJ,'3、外观质量检验'!BK12,外观!$AJ:$AJ)*'3、外观质量检验'!BL12)</f>
        <v/>
      </c>
      <c r="AQ12" s="97" t="str">
        <f ca="1">IF('3、外观质量检验'!BN12="","",SUMIF(外观!$AI:$AJ,'3、外观质量检验'!BN12,外观!$AJ:$AJ)*'3、外观质量检验'!BO12)</f>
        <v/>
      </c>
      <c r="AR12" s="97" t="str">
        <f ca="1">IF('3、外观质量检验'!BQ12="","",SUMIF(外观!$AI:$AJ,'3、外观质量检验'!BQ12,外观!$AJ:$AJ)*'3、外观质量检验'!BR12)</f>
        <v/>
      </c>
      <c r="AS12" s="103" t="str">
        <f ca="1">IF('3、外观质量检验'!BT12="","",SUMIF(外观!$AI:$AJ,'3、外观质量检验'!BT12,外观!$AJ:$AJ)*'3、外观质量检验'!BU12)</f>
        <v/>
      </c>
      <c r="AT12" s="104" t="str">
        <f>IF(('4、感官质量检验'!L12="")+('4、感官质量检验'!M12="")+('4、感官质量检验'!N12="")+('4、感官质量检验'!O12="")+('4、感官质量检验'!P12="")+('4、感官质量检验'!Q12=""),"",SUM('4、感官质量检验'!L12:Q12))</f>
        <v/>
      </c>
      <c r="AU12" s="105" t="str">
        <f>IF('4、感官质量检验'!K12="","",'4、感官质量检验'!K12)</f>
        <v/>
      </c>
      <c r="AV12" s="106" t="str">
        <f>IF('4、感官质量检验'!D12="","",IF('4、感官质量检验'!D12="一类",85,IF('4、感官质量检验'!D12="二、三类",75,60)))</f>
        <v/>
      </c>
      <c r="AW12" s="109" t="str">
        <f>IF(AND(综合判定!AT12="",'4、感官质量检验'!K12=""),"",IF(OR('4、感官质量检验'!K12="异味",'4、感官质量检验'!K12="霉变",'4、感官质量检验'!K12="异味及霉变",综合判定!AT12&lt;AV12),"A类缺陷，批否",IF(综合判定!AT12&lt;('4、感官质量检验'!J12-2),"B类","合格")))</f>
        <v/>
      </c>
      <c r="AX12" s="110" t="str">
        <f>IF('5、主流烟气检验'!R12="","",IF(('5、主流烟气检验'!R12&lt;=4),1,IF(AND('5、主流烟气检验'!R12&gt;=5,'5、主流烟气检验'!R12&lt;=9),1.5,2)))</f>
        <v/>
      </c>
      <c r="AY12" s="106" t="str">
        <f>IF('5、主流烟气检验'!R12="","",IF('5、主流烟气检验'!R12&lt;=8,100,IF(AND('5、主流烟气检验'!R12&gt;=9,'5、主流烟气检验'!R12&lt;=12),80,0)))</f>
        <v/>
      </c>
      <c r="AZ12" s="106" t="str">
        <f>IF('5、主流烟气检验'!S12="","",IF(ABS('5、主流烟气检验'!R12-'5、主流烟气检验'!S12)&lt;=AX12,AY12,0))</f>
        <v/>
      </c>
      <c r="BA12" s="78" t="str">
        <f t="shared" si="3"/>
        <v/>
      </c>
      <c r="BB12" s="106" t="str">
        <f>IF('5、主流烟气检验'!T12="","",IF(('5、主流烟气检验'!T12&lt;=0.4),0.1,IF(AND('5、主流烟气检验'!T12&gt;=0.5,'5、主流烟气检验'!T12&lt;=1),0.2,0.3)))</f>
        <v/>
      </c>
      <c r="BC12" s="106" t="str">
        <f>IF('5、主流烟气检验'!U12="","",IF(ABS('5、主流烟气检验'!T12-'5、主流烟气检验'!U12)&lt;=BB12,100,0))</f>
        <v/>
      </c>
      <c r="BD12" s="106" t="str">
        <f>IF('5、主流烟气检验'!V12="","",IF(('5、主流烟气检验'!V12&lt;=4),1,IF(AND('5、主流烟气检验'!V12&gt;=5,'5、主流烟气检验'!V12&lt;=10),2,3)))</f>
        <v/>
      </c>
      <c r="BE12" s="106" t="str">
        <f>IF('5、主流烟气检验'!V12="","",IF('5、主流烟气检验'!V12&lt;=10,100,IF(AND('5、主流烟气检验'!V12&gt;=11,'5、主流烟气检验'!V12&lt;=15),80,0)))</f>
        <v/>
      </c>
      <c r="BF12" s="109" t="str">
        <f>IF('5、主流烟气检验'!W12="","",IF(ABS('5、主流烟气检验'!W12-'5、主流烟气检验'!V12)&lt;=BD12,BE12,0))</f>
        <v/>
      </c>
      <c r="BG12" s="113" t="str">
        <f ca="1" t="shared" si="0"/>
        <v/>
      </c>
    </row>
    <row r="13" ht="12" customHeight="1" spans="2:59">
      <c r="B13" s="77" t="str">
        <f>IF('1、包装标识检验'!B13="","",'1、包装标识检验'!B13)</f>
        <v/>
      </c>
      <c r="C13" s="78" t="str">
        <f>IF('1、包装标识检验'!C13="","",'1、包装标识检验'!C13)</f>
        <v/>
      </c>
      <c r="D13" s="78" t="str">
        <f>IF('1、包装标识检验'!D13="","",'1、包装标识检验'!D13)</f>
        <v/>
      </c>
      <c r="E13" s="78" t="str">
        <f>IF('1、包装标识检验'!E13="","",'1、包装标识检验'!E13)</f>
        <v/>
      </c>
      <c r="F13" s="79" t="str">
        <f>IF('1、包装标识检验'!F13="","",'1、包装标识检验'!F13)</f>
        <v/>
      </c>
      <c r="G13" s="78" t="str">
        <f>IF('1、包装标识检验'!G13="","",'1、包装标识检验'!G13)</f>
        <v/>
      </c>
      <c r="H13" s="78" t="str">
        <f>IF('1、包装标识检验'!H13="","",'1、包装标识检验'!H13)</f>
        <v/>
      </c>
      <c r="I13" s="88" t="str">
        <f>IF('1、包装标识检验'!I13="","",'1、包装标识检验'!I13)</f>
        <v/>
      </c>
      <c r="J13" s="89" t="str">
        <f>IF('1、包装标识检验'!J13="合格","合格",IF('1、包装标识检验'!J13="","",IF('1、包装标识检验'!J13="A类","A类，批否",IF('1、包装标识检验'!J13="B类","B类，合格"))))</f>
        <v/>
      </c>
      <c r="K13" s="90" t="str">
        <f>IF('1、包装标识检验'!J13="","",IF('1、包装标识检验'!J13="合格",100,IF('1、包装标识检验'!J13="A类",0,100-综合判定!J13)))</f>
        <v/>
      </c>
      <c r="L13" s="77" t="str">
        <f ca="1">IF(B13="","",100-SUM(综合判定!P13,综合判定!Q13,综合判定!R13,综合判定!S13,综合判定!T13,综合判定!U13,综合判定!W13,综合判定!V13,综合判定!X13,综合判定!Y13,综合判定!Z13,综合判定!AA13,综合判定!AB13,综合判定!AC13,综合判定!AD13,综合判定!AE13,综合判定!AF13,综合判定!AG13,综合判定!AH13,综合判定!AI13,综合判定!AJ13,综合判定!AK13,综合判定!AL13,综合判定!AM13,综合判定!AN13,综合判定!AO13,综合判定!AP13,综合判定!AQ13,综合判定!AR13,综合判定!AS13))</f>
        <v/>
      </c>
      <c r="M13" s="78" t="str">
        <f ca="1" t="shared" si="1"/>
        <v/>
      </c>
      <c r="N13" s="91" t="str">
        <f ca="1" t="shared" si="2"/>
        <v/>
      </c>
      <c r="O13" s="92"/>
      <c r="P13" s="93" t="str">
        <f>IF('2、物理特性检验'!L13="","",'2、物理特性检验'!L13*0.2)</f>
        <v/>
      </c>
      <c r="Q13" s="95" t="str">
        <f>IF('2、物理特性检验'!O13="","",'2、物理特性检验'!O13*0.5)</f>
        <v/>
      </c>
      <c r="R13" s="95" t="str">
        <f>IF('2、物理特性检验'!R13="","",'2、物理特性检验'!R13*0.2)</f>
        <v/>
      </c>
      <c r="S13" s="95" t="str">
        <f>IF('2、物理特性检验'!U13="","",'2、物理特性检验'!U13*1)</f>
        <v/>
      </c>
      <c r="T13" s="95" t="str">
        <f>IF('2、物理特性检验'!X13="","",'2、物理特性检验'!X13*0.5)</f>
        <v/>
      </c>
      <c r="U13" s="95" t="str">
        <f>IF('2、物理特性检验'!AA13="","",'2、物理特性检验'!AA13*0.2)</f>
        <v/>
      </c>
      <c r="V13" s="95" t="str">
        <f>IF('2、物理特性检验'!AH13="","",IF(('2、物理特性检验'!AH13&gt;13.5)+('2、物理特性检验'!AH13&lt;10.5),6,IF(ABS('2、物理特性检验'!AH13-'2、物理特性检验'!AI13)&gt;1,3,IF(ABS('2、物理特性检验'!AH13-'2、物理特性检验'!AI13)&gt;0.5,2,""))))</f>
        <v/>
      </c>
      <c r="W13" s="95" t="str">
        <f>IF('2、物理特性检验'!AG13="","",'2、物理特性检验'!AG13*15)</f>
        <v/>
      </c>
      <c r="X13" s="95" t="str">
        <f>IF('2、物理特性检验'!AJ13="","",IF(('2、物理特性检验'!AJ13&gt;=3)*('2、物理特性检验'!AL13=0),4,IF(('2、物理特性检验'!AJ13&gt;=3.5)*('2、物理特性检验'!AL13=1),4,"")))</f>
        <v/>
      </c>
      <c r="Y13" s="95" t="str">
        <f>IF('2、物理特性检验'!AK13="","",'2、物理特性检验'!AK13*5)</f>
        <v/>
      </c>
      <c r="Z13" s="97" t="str">
        <f ca="1">IF('3、外观质量检验'!L13="","",SUMIF(外观!$AI:$AJ,'3、外观质量检验'!L13,外观!$AJ:$AJ)*'3、外观质量检验'!M13)</f>
        <v/>
      </c>
      <c r="AA13" s="97" t="str">
        <f ca="1">IF('3、外观质量检验'!O13="","",SUMIF(外观!$AI:$AJ,'3、外观质量检验'!O13,外观!$AJ:$AJ)*'3、外观质量检验'!P13)</f>
        <v/>
      </c>
      <c r="AB13" s="97" t="str">
        <f ca="1">IF('3、外观质量检验'!R13="","",SUMIF(外观!$AI:$AJ,'3、外观质量检验'!R13,外观!$AJ:$AJ)*'3、外观质量检验'!S13)</f>
        <v/>
      </c>
      <c r="AC13" s="97" t="str">
        <f ca="1">IF('3、外观质量检验'!U13="","",SUMIF(外观!$AI:$AJ,'3、外观质量检验'!U13,外观!$AJ:$AJ)*'3、外观质量检验'!V13)</f>
        <v/>
      </c>
      <c r="AD13" s="97" t="str">
        <f ca="1">IF('3、外观质量检验'!X13="","",SUMIF(外观!$AI:$AJ,'3、外观质量检验'!X13,外观!$AJ:$AJ)*'3、外观质量检验'!Y13)</f>
        <v/>
      </c>
      <c r="AE13" s="97" t="str">
        <f ca="1">IF('3、外观质量检验'!AB13="","",SUMIF(外观!$AI:$AJ,'3、外观质量检验'!AB13,外观!$AJ:$AJ)*'3、外观质量检验'!AC13)</f>
        <v/>
      </c>
      <c r="AF13" s="97" t="str">
        <f ca="1">IF('3、外观质量检验'!AE13="","",SUMIF(外观!$AI:$AJ,'3、外观质量检验'!AE13,外观!$AJ:$AJ)*'3、外观质量检验'!AF13)</f>
        <v/>
      </c>
      <c r="AG13" s="97" t="str">
        <f ca="1">IF('3、外观质量检验'!AH13="","",SUMIF(外观!$AI:$AJ,'3、外观质量检验'!AH13,外观!$AJ:$AJ)*'3、外观质量检验'!AI13)</f>
        <v/>
      </c>
      <c r="AH13" s="97" t="str">
        <f ca="1">IF('3、外观质量检验'!AK13="","",SUMIF(外观!$AI:$AJ,'3、外观质量检验'!AK13,外观!$AJ:$AJ)*'3、外观质量检验'!AL13)</f>
        <v/>
      </c>
      <c r="AI13" s="97" t="str">
        <f ca="1">IF('3、外观质量检验'!AN13="","",SUMIF(外观!$AI:$AJ,'3、外观质量检验'!AN13,外观!$AJ:$AJ)*'3、外观质量检验'!AO13)</f>
        <v/>
      </c>
      <c r="AJ13" s="97" t="str">
        <f ca="1">IF('3、外观质量检验'!AR13="","",SUMIF(外观!$AI:$AJ,'3、外观质量检验'!AR13,外观!$AJ:$AJ)*'3、外观质量检验'!AS13)</f>
        <v/>
      </c>
      <c r="AK13" s="97" t="str">
        <f ca="1">IF('3、外观质量检验'!AU13="","",SUMIF(外观!$AI:$AJ,'3、外观质量检验'!AU13,外观!$AJ:$AJ)*'3、外观质量检验'!AV13)</f>
        <v/>
      </c>
      <c r="AL13" s="97" t="str">
        <f ca="1">IF('3、外观质量检验'!AX13="","",SUMIF(外观!$AI:$AJ,'3、外观质量检验'!AX13,外观!$AJ:$AJ)*'3、外观质量检验'!AY13)</f>
        <v/>
      </c>
      <c r="AM13" s="97" t="str">
        <f ca="1">IF('3、外观质量检验'!BA13="","",SUMIF(外观!$AI:$AJ,'3、外观质量检验'!BA13,外观!$AJ:$AJ)*'3、外观质量检验'!BB13)</f>
        <v/>
      </c>
      <c r="AN13" s="97" t="str">
        <f ca="1">IF('3、外观质量检验'!BD13="","",SUMIF(外观!$AI:$AJ,'3、外观质量检验'!BD13,外观!$AJ:$AJ)*'3、外观质量检验'!BE13)</f>
        <v/>
      </c>
      <c r="AO13" s="97" t="str">
        <f ca="1">IF('3、外观质量检验'!BH13="","",SUMIF(外观!$AI:$AJ,'3、外观质量检验'!BH13,外观!$AJ:$AJ)*'3、外观质量检验'!BI13)</f>
        <v/>
      </c>
      <c r="AP13" s="97" t="str">
        <f ca="1">IF('3、外观质量检验'!BK13="","",SUMIF(外观!$AI:$AJ,'3、外观质量检验'!BK13,外观!$AJ:$AJ)*'3、外观质量检验'!BL13)</f>
        <v/>
      </c>
      <c r="AQ13" s="97" t="str">
        <f ca="1">IF('3、外观质量检验'!BN13="","",SUMIF(外观!$AI:$AJ,'3、外观质量检验'!BN13,外观!$AJ:$AJ)*'3、外观质量检验'!BO13)</f>
        <v/>
      </c>
      <c r="AR13" s="97" t="str">
        <f ca="1">IF('3、外观质量检验'!BQ13="","",SUMIF(外观!$AI:$AJ,'3、外观质量检验'!BQ13,外观!$AJ:$AJ)*'3、外观质量检验'!BR13)</f>
        <v/>
      </c>
      <c r="AS13" s="103" t="str">
        <f ca="1">IF('3、外观质量检验'!BT13="","",SUMIF(外观!$AI:$AJ,'3、外观质量检验'!BT13,外观!$AJ:$AJ)*'3、外观质量检验'!BU13)</f>
        <v/>
      </c>
      <c r="AT13" s="104" t="str">
        <f>IF(('4、感官质量检验'!L13="")+('4、感官质量检验'!M13="")+('4、感官质量检验'!N13="")+('4、感官质量检验'!O13="")+('4、感官质量检验'!P13="")+('4、感官质量检验'!Q13=""),"",SUM('4、感官质量检验'!L13:Q13))</f>
        <v/>
      </c>
      <c r="AU13" s="105" t="str">
        <f>IF('4、感官质量检验'!K13="","",'4、感官质量检验'!K13)</f>
        <v/>
      </c>
      <c r="AV13" s="106" t="str">
        <f>IF('4、感官质量检验'!D13="","",IF('4、感官质量检验'!D13="一类",85,IF('4、感官质量检验'!D13="二、三类",75,60)))</f>
        <v/>
      </c>
      <c r="AW13" s="109" t="str">
        <f>IF(AND(综合判定!AT13="",'4、感官质量检验'!K13=""),"",IF(OR('4、感官质量检验'!K13="异味",'4、感官质量检验'!K13="霉变",'4、感官质量检验'!K13="异味及霉变",综合判定!AT13&lt;AV13),"A类缺陷，批否",IF(综合判定!AT13&lt;('4、感官质量检验'!J13-2),"B类","合格")))</f>
        <v/>
      </c>
      <c r="AX13" s="110" t="str">
        <f>IF('5、主流烟气检验'!R13="","",IF(('5、主流烟气检验'!R13&lt;=4),1,IF(AND('5、主流烟气检验'!R13&gt;=5,'5、主流烟气检验'!R13&lt;=9),1.5,2)))</f>
        <v/>
      </c>
      <c r="AY13" s="106" t="str">
        <f>IF('5、主流烟气检验'!R13="","",IF('5、主流烟气检验'!R13&lt;=8,100,IF(AND('5、主流烟气检验'!R13&gt;=9,'5、主流烟气检验'!R13&lt;=12),80,0)))</f>
        <v/>
      </c>
      <c r="AZ13" s="106" t="str">
        <f>IF('5、主流烟气检验'!S13="","",IF(ABS('5、主流烟气检验'!R13-'5、主流烟气检验'!S13)&lt;=AX13,AY13,0))</f>
        <v/>
      </c>
      <c r="BA13" s="78" t="str">
        <f t="shared" si="3"/>
        <v/>
      </c>
      <c r="BB13" s="106" t="str">
        <f>IF('5、主流烟气检验'!T13="","",IF(('5、主流烟气检验'!T13&lt;=0.4),0.1,IF(AND('5、主流烟气检验'!T13&gt;=0.5,'5、主流烟气检验'!T13&lt;=1),0.2,0.3)))</f>
        <v/>
      </c>
      <c r="BC13" s="106" t="str">
        <f>IF('5、主流烟气检验'!U13="","",IF(ABS('5、主流烟气检验'!T13-'5、主流烟气检验'!U13)&lt;=BB13,100,0))</f>
        <v/>
      </c>
      <c r="BD13" s="106" t="str">
        <f>IF('5、主流烟气检验'!V13="","",IF(('5、主流烟气检验'!V13&lt;=4),1,IF(AND('5、主流烟气检验'!V13&gt;=5,'5、主流烟气检验'!V13&lt;=10),2,3)))</f>
        <v/>
      </c>
      <c r="BE13" s="106" t="str">
        <f>IF('5、主流烟气检验'!V13="","",IF('5、主流烟气检验'!V13&lt;=10,100,IF(AND('5、主流烟气检验'!V13&gt;=11,'5、主流烟气检验'!V13&lt;=15),80,0)))</f>
        <v/>
      </c>
      <c r="BF13" s="109" t="str">
        <f>IF('5、主流烟气检验'!W13="","",IF(ABS('5、主流烟气检验'!W13-'5、主流烟气检验'!V13)&lt;=BD13,BE13,0))</f>
        <v/>
      </c>
      <c r="BG13" s="113" t="str">
        <f ca="1" t="shared" si="0"/>
        <v/>
      </c>
    </row>
    <row r="14" ht="12" customHeight="1" spans="2:59">
      <c r="B14" s="77" t="str">
        <f>IF('1、包装标识检验'!B14="","",'1、包装标识检验'!B14)</f>
        <v/>
      </c>
      <c r="C14" s="78" t="str">
        <f>IF('1、包装标识检验'!C14="","",'1、包装标识检验'!C14)</f>
        <v/>
      </c>
      <c r="D14" s="78" t="str">
        <f>IF('1、包装标识检验'!D14="","",'1、包装标识检验'!D14)</f>
        <v/>
      </c>
      <c r="E14" s="78" t="str">
        <f>IF('1、包装标识检验'!E14="","",'1、包装标识检验'!E14)</f>
        <v/>
      </c>
      <c r="F14" s="79" t="str">
        <f>IF('1、包装标识检验'!F14="","",'1、包装标识检验'!F14)</f>
        <v/>
      </c>
      <c r="G14" s="78" t="str">
        <f>IF('1、包装标识检验'!G14="","",'1、包装标识检验'!G14)</f>
        <v/>
      </c>
      <c r="H14" s="78" t="str">
        <f>IF('1、包装标识检验'!H14="","",'1、包装标识检验'!H14)</f>
        <v/>
      </c>
      <c r="I14" s="88" t="str">
        <f>IF('1、包装标识检验'!I14="","",'1、包装标识检验'!I14)</f>
        <v/>
      </c>
      <c r="J14" s="89" t="str">
        <f>IF('1、包装标识检验'!J14="合格","合格",IF('1、包装标识检验'!J14="","",IF('1、包装标识检验'!J14="A类","A类，批否",IF('1、包装标识检验'!J14="B类","B类，合格"))))</f>
        <v/>
      </c>
      <c r="K14" s="90" t="str">
        <f>IF('1、包装标识检验'!J14="","",IF('1、包装标识检验'!J14="合格",100,IF('1、包装标识检验'!J14="A类",0,100-综合判定!J14)))</f>
        <v/>
      </c>
      <c r="L14" s="77" t="str">
        <f ca="1">IF(B14="","",100-SUM(综合判定!P14,综合判定!Q14,综合判定!R14,综合判定!S14,综合判定!T14,综合判定!U14,综合判定!W14,综合判定!V14,综合判定!X14,综合判定!Y14,综合判定!Z14,综合判定!AA14,综合判定!AB14,综合判定!AC14,综合判定!AD14,综合判定!AE14,综合判定!AF14,综合判定!AG14,综合判定!AH14,综合判定!AI14,综合判定!AJ14,综合判定!AK14,综合判定!AL14,综合判定!AM14,综合判定!AN14,综合判定!AO14,综合判定!AP14,综合判定!AQ14,综合判定!AR14,综合判定!AS14))</f>
        <v/>
      </c>
      <c r="M14" s="78" t="str">
        <f ca="1" t="shared" si="1"/>
        <v/>
      </c>
      <c r="N14" s="91" t="str">
        <f ca="1" t="shared" si="2"/>
        <v/>
      </c>
      <c r="O14" s="92"/>
      <c r="P14" s="93" t="str">
        <f>IF('2、物理特性检验'!L14="","",'2、物理特性检验'!L14*0.2)</f>
        <v/>
      </c>
      <c r="Q14" s="95" t="str">
        <f>IF('2、物理特性检验'!O14="","",'2、物理特性检验'!O14*0.5)</f>
        <v/>
      </c>
      <c r="R14" s="95" t="str">
        <f>IF('2、物理特性检验'!R14="","",'2、物理特性检验'!R14*0.2)</f>
        <v/>
      </c>
      <c r="S14" s="95" t="str">
        <f>IF('2、物理特性检验'!U14="","",'2、物理特性检验'!U14*1)</f>
        <v/>
      </c>
      <c r="T14" s="95" t="str">
        <f>IF('2、物理特性检验'!X14="","",'2、物理特性检验'!X14*0.5)</f>
        <v/>
      </c>
      <c r="U14" s="95" t="str">
        <f>IF('2、物理特性检验'!AA14="","",'2、物理特性检验'!AA14*0.2)</f>
        <v/>
      </c>
      <c r="V14" s="95" t="str">
        <f>IF('2、物理特性检验'!AH14="","",IF(('2、物理特性检验'!AH14&gt;13.5)+('2、物理特性检验'!AH14&lt;10.5),6,IF(ABS('2、物理特性检验'!AH14-'2、物理特性检验'!AI14)&gt;1,3,IF(ABS('2、物理特性检验'!AH14-'2、物理特性检验'!AI14)&gt;0.5,2,""))))</f>
        <v/>
      </c>
      <c r="W14" s="95" t="str">
        <f>IF('2、物理特性检验'!AG14="","",'2、物理特性检验'!AG14*15)</f>
        <v/>
      </c>
      <c r="X14" s="95" t="str">
        <f>IF('2、物理特性检验'!AJ14="","",IF(('2、物理特性检验'!AJ14&gt;=3)*('2、物理特性检验'!AL14=0),4,IF(('2、物理特性检验'!AJ14&gt;=3.5)*('2、物理特性检验'!AL14=1),4,"")))</f>
        <v/>
      </c>
      <c r="Y14" s="95" t="str">
        <f>IF('2、物理特性检验'!AK14="","",'2、物理特性检验'!AK14*5)</f>
        <v/>
      </c>
      <c r="Z14" s="97" t="str">
        <f ca="1">IF('3、外观质量检验'!L14="","",SUMIF(外观!$AI:$AJ,'3、外观质量检验'!L14,外观!$AJ:$AJ)*'3、外观质量检验'!M14)</f>
        <v/>
      </c>
      <c r="AA14" s="97" t="str">
        <f ca="1">IF('3、外观质量检验'!O14="","",SUMIF(外观!$AI:$AJ,'3、外观质量检验'!O14,外观!$AJ:$AJ)*'3、外观质量检验'!P14)</f>
        <v/>
      </c>
      <c r="AB14" s="97" t="str">
        <f ca="1">IF('3、外观质量检验'!R14="","",SUMIF(外观!$AI:$AJ,'3、外观质量检验'!R14,外观!$AJ:$AJ)*'3、外观质量检验'!S14)</f>
        <v/>
      </c>
      <c r="AC14" s="97" t="str">
        <f ca="1">IF('3、外观质量检验'!U14="","",SUMIF(外观!$AI:$AJ,'3、外观质量检验'!U14,外观!$AJ:$AJ)*'3、外观质量检验'!V14)</f>
        <v/>
      </c>
      <c r="AD14" s="97" t="str">
        <f ca="1">IF('3、外观质量检验'!X14="","",SUMIF(外观!$AI:$AJ,'3、外观质量检验'!X14,外观!$AJ:$AJ)*'3、外观质量检验'!Y14)</f>
        <v/>
      </c>
      <c r="AE14" s="97" t="str">
        <f ca="1">IF('3、外观质量检验'!AB14="","",SUMIF(外观!$AI:$AJ,'3、外观质量检验'!AB14,外观!$AJ:$AJ)*'3、外观质量检验'!AC14)</f>
        <v/>
      </c>
      <c r="AF14" s="97" t="str">
        <f ca="1">IF('3、外观质量检验'!AE14="","",SUMIF(外观!$AI:$AJ,'3、外观质量检验'!AE14,外观!$AJ:$AJ)*'3、外观质量检验'!AF14)</f>
        <v/>
      </c>
      <c r="AG14" s="97" t="str">
        <f ca="1">IF('3、外观质量检验'!AH14="","",SUMIF(外观!$AI:$AJ,'3、外观质量检验'!AH14,外观!$AJ:$AJ)*'3、外观质量检验'!AI14)</f>
        <v/>
      </c>
      <c r="AH14" s="97" t="str">
        <f ca="1">IF('3、外观质量检验'!AK14="","",SUMIF(外观!$AI:$AJ,'3、外观质量检验'!AK14,外观!$AJ:$AJ)*'3、外观质量检验'!AL14)</f>
        <v/>
      </c>
      <c r="AI14" s="97" t="str">
        <f ca="1">IF('3、外观质量检验'!AN14="","",SUMIF(外观!$AI:$AJ,'3、外观质量检验'!AN14,外观!$AJ:$AJ)*'3、外观质量检验'!AO14)</f>
        <v/>
      </c>
      <c r="AJ14" s="97" t="str">
        <f ca="1">IF('3、外观质量检验'!AR14="","",SUMIF(外观!$AI:$AJ,'3、外观质量检验'!AR14,外观!$AJ:$AJ)*'3、外观质量检验'!AS14)</f>
        <v/>
      </c>
      <c r="AK14" s="97" t="str">
        <f ca="1">IF('3、外观质量检验'!AU14="","",SUMIF(外观!$AI:$AJ,'3、外观质量检验'!AU14,外观!$AJ:$AJ)*'3、外观质量检验'!AV14)</f>
        <v/>
      </c>
      <c r="AL14" s="97" t="str">
        <f ca="1">IF('3、外观质量检验'!AX14="","",SUMIF(外观!$AI:$AJ,'3、外观质量检验'!AX14,外观!$AJ:$AJ)*'3、外观质量检验'!AY14)</f>
        <v/>
      </c>
      <c r="AM14" s="97" t="str">
        <f ca="1">IF('3、外观质量检验'!BA14="","",SUMIF(外观!$AI:$AJ,'3、外观质量检验'!BA14,外观!$AJ:$AJ)*'3、外观质量检验'!BB14)</f>
        <v/>
      </c>
      <c r="AN14" s="97" t="str">
        <f ca="1">IF('3、外观质量检验'!BD14="","",SUMIF(外观!$AI:$AJ,'3、外观质量检验'!BD14,外观!$AJ:$AJ)*'3、外观质量检验'!BE14)</f>
        <v/>
      </c>
      <c r="AO14" s="97" t="str">
        <f ca="1">IF('3、外观质量检验'!BH14="","",SUMIF(外观!$AI:$AJ,'3、外观质量检验'!BH14,外观!$AJ:$AJ)*'3、外观质量检验'!BI14)</f>
        <v/>
      </c>
      <c r="AP14" s="97" t="str">
        <f ca="1">IF('3、外观质量检验'!BK14="","",SUMIF(外观!$AI:$AJ,'3、外观质量检验'!BK14,外观!$AJ:$AJ)*'3、外观质量检验'!BL14)</f>
        <v/>
      </c>
      <c r="AQ14" s="97" t="str">
        <f ca="1">IF('3、外观质量检验'!BN14="","",SUMIF(外观!$AI:$AJ,'3、外观质量检验'!BN14,外观!$AJ:$AJ)*'3、外观质量检验'!BO14)</f>
        <v/>
      </c>
      <c r="AR14" s="97" t="str">
        <f ca="1">IF('3、外观质量检验'!BQ14="","",SUMIF(外观!$AI:$AJ,'3、外观质量检验'!BQ14,外观!$AJ:$AJ)*'3、外观质量检验'!BR14)</f>
        <v/>
      </c>
      <c r="AS14" s="103" t="str">
        <f ca="1">IF('3、外观质量检验'!BT14="","",SUMIF(外观!$AI:$AJ,'3、外观质量检验'!BT14,外观!$AJ:$AJ)*'3、外观质量检验'!BU14)</f>
        <v/>
      </c>
      <c r="AT14" s="104" t="str">
        <f>IF(('4、感官质量检验'!L14="")+('4、感官质量检验'!M14="")+('4、感官质量检验'!N14="")+('4、感官质量检验'!O14="")+('4、感官质量检验'!P14="")+('4、感官质量检验'!Q14=""),"",SUM('4、感官质量检验'!L14:Q14))</f>
        <v/>
      </c>
      <c r="AU14" s="105" t="str">
        <f>IF('4、感官质量检验'!K14="","",'4、感官质量检验'!K14)</f>
        <v/>
      </c>
      <c r="AV14" s="106" t="str">
        <f>IF('4、感官质量检验'!D14="","",IF('4、感官质量检验'!D14="一类",85,IF('4、感官质量检验'!D14="二、三类",75,60)))</f>
        <v/>
      </c>
      <c r="AW14" s="109" t="str">
        <f>IF(AND(综合判定!AT14="",'4、感官质量检验'!K14=""),"",IF(OR('4、感官质量检验'!K14="异味",'4、感官质量检验'!K14="霉变",'4、感官质量检验'!K14="异味及霉变",综合判定!AT14&lt;AV14),"A类缺陷，批否",IF(综合判定!AT14&lt;('4、感官质量检验'!J14-2),"B类","合格")))</f>
        <v/>
      </c>
      <c r="AX14" s="110" t="str">
        <f>IF('5、主流烟气检验'!R14="","",IF(('5、主流烟气检验'!R14&lt;=4),1,IF(AND('5、主流烟气检验'!R14&gt;=5,'5、主流烟气检验'!R14&lt;=9),1.5,2)))</f>
        <v/>
      </c>
      <c r="AY14" s="106" t="str">
        <f>IF('5、主流烟气检验'!R14="","",IF('5、主流烟气检验'!R14&lt;=8,100,IF(AND('5、主流烟气检验'!R14&gt;=9,'5、主流烟气检验'!R14&lt;=12),80,0)))</f>
        <v/>
      </c>
      <c r="AZ14" s="106" t="str">
        <f>IF('5、主流烟气检验'!S14="","",IF(ABS('5、主流烟气检验'!R14-'5、主流烟气检验'!S14)&lt;=AX14,AY14,0))</f>
        <v/>
      </c>
      <c r="BA14" s="78" t="str">
        <f t="shared" si="3"/>
        <v/>
      </c>
      <c r="BB14" s="106" t="str">
        <f>IF('5、主流烟气检验'!T14="","",IF(('5、主流烟气检验'!T14&lt;=0.4),0.1,IF(AND('5、主流烟气检验'!T14&gt;=0.5,'5、主流烟气检验'!T14&lt;=1),0.2,0.3)))</f>
        <v/>
      </c>
      <c r="BC14" s="106" t="str">
        <f>IF('5、主流烟气检验'!U14="","",IF(ABS('5、主流烟气检验'!T14-'5、主流烟气检验'!U14)&lt;=BB14,100,0))</f>
        <v/>
      </c>
      <c r="BD14" s="106" t="str">
        <f>IF('5、主流烟气检验'!V14="","",IF(('5、主流烟气检验'!V14&lt;=4),1,IF(AND('5、主流烟气检验'!V14&gt;=5,'5、主流烟气检验'!V14&lt;=10),2,3)))</f>
        <v/>
      </c>
      <c r="BE14" s="106" t="str">
        <f>IF('5、主流烟气检验'!V14="","",IF('5、主流烟气检验'!V14&lt;=10,100,IF(AND('5、主流烟气检验'!V14&gt;=11,'5、主流烟气检验'!V14&lt;=15),80,0)))</f>
        <v/>
      </c>
      <c r="BF14" s="109" t="str">
        <f>IF('5、主流烟气检验'!W14="","",IF(ABS('5、主流烟气检验'!W14-'5、主流烟气检验'!V14)&lt;=BD14,BE14,0))</f>
        <v/>
      </c>
      <c r="BG14" s="113" t="str">
        <f ca="1" t="shared" si="0"/>
        <v/>
      </c>
    </row>
    <row r="15" ht="12" customHeight="1" spans="2:59">
      <c r="B15" s="77" t="str">
        <f>IF('1、包装标识检验'!B15="","",'1、包装标识检验'!B15)</f>
        <v/>
      </c>
      <c r="C15" s="78" t="str">
        <f>IF('1、包装标识检验'!C15="","",'1、包装标识检验'!C15)</f>
        <v/>
      </c>
      <c r="D15" s="78" t="str">
        <f>IF('1、包装标识检验'!D15="","",'1、包装标识检验'!D15)</f>
        <v/>
      </c>
      <c r="E15" s="78" t="str">
        <f>IF('1、包装标识检验'!E15="","",'1、包装标识检验'!E15)</f>
        <v/>
      </c>
      <c r="F15" s="79" t="str">
        <f>IF('1、包装标识检验'!F15="","",'1、包装标识检验'!F15)</f>
        <v/>
      </c>
      <c r="G15" s="78" t="str">
        <f>IF('1、包装标识检验'!G15="","",'1、包装标识检验'!G15)</f>
        <v/>
      </c>
      <c r="H15" s="78" t="str">
        <f>IF('1、包装标识检验'!H15="","",'1、包装标识检验'!H15)</f>
        <v/>
      </c>
      <c r="I15" s="88" t="str">
        <f>IF('1、包装标识检验'!I15="","",'1、包装标识检验'!I15)</f>
        <v/>
      </c>
      <c r="J15" s="89" t="str">
        <f>IF('1、包装标识检验'!J15="合格","合格",IF('1、包装标识检验'!J15="","",IF('1、包装标识检验'!J15="A类","A类，批否",IF('1、包装标识检验'!J15="B类","B类，合格"))))</f>
        <v/>
      </c>
      <c r="K15" s="90" t="str">
        <f>IF('1、包装标识检验'!J15="","",IF('1、包装标识检验'!J15="合格",100,IF('1、包装标识检验'!J15="A类",0,100-综合判定!J15)))</f>
        <v/>
      </c>
      <c r="L15" s="77" t="str">
        <f ca="1">IF(B15="","",100-SUM(综合判定!P15,综合判定!Q15,综合判定!R15,综合判定!S15,综合判定!T15,综合判定!U15,综合判定!W15,综合判定!V15,综合判定!X15,综合判定!Y15,综合判定!Z15,综合判定!AA15,综合判定!AB15,综合判定!AC15,综合判定!AD15,综合判定!AE15,综合判定!AF15,综合判定!AG15,综合判定!AH15,综合判定!AI15,综合判定!AJ15,综合判定!AK15,综合判定!AL15,综合判定!AM15,综合判定!AN15,综合判定!AO15,综合判定!AP15,综合判定!AQ15,综合判定!AR15,综合判定!AS15))</f>
        <v/>
      </c>
      <c r="M15" s="78" t="str">
        <f ca="1" t="shared" si="1"/>
        <v/>
      </c>
      <c r="N15" s="91" t="str">
        <f ca="1" t="shared" si="2"/>
        <v/>
      </c>
      <c r="O15" s="92"/>
      <c r="P15" s="93" t="str">
        <f>IF('2、物理特性检验'!L15="","",'2、物理特性检验'!L15*0.2)</f>
        <v/>
      </c>
      <c r="Q15" s="95" t="str">
        <f>IF('2、物理特性检验'!O15="","",'2、物理特性检验'!O15*0.5)</f>
        <v/>
      </c>
      <c r="R15" s="95" t="str">
        <f>IF('2、物理特性检验'!R15="","",'2、物理特性检验'!R15*0.2)</f>
        <v/>
      </c>
      <c r="S15" s="95" t="str">
        <f>IF('2、物理特性检验'!U15="","",'2、物理特性检验'!U15*1)</f>
        <v/>
      </c>
      <c r="T15" s="95" t="str">
        <f>IF('2、物理特性检验'!X15="","",'2、物理特性检验'!X15*0.5)</f>
        <v/>
      </c>
      <c r="U15" s="95" t="str">
        <f>IF('2、物理特性检验'!AA15="","",'2、物理特性检验'!AA15*0.2)</f>
        <v/>
      </c>
      <c r="V15" s="95" t="str">
        <f>IF('2、物理特性检验'!AH15="","",IF(('2、物理特性检验'!AH15&gt;13.5)+('2、物理特性检验'!AH15&lt;10.5),6,IF(ABS('2、物理特性检验'!AH15-'2、物理特性检验'!AI15)&gt;1,3,IF(ABS('2、物理特性检验'!AH15-'2、物理特性检验'!AI15)&gt;0.5,2,""))))</f>
        <v/>
      </c>
      <c r="W15" s="95" t="str">
        <f>IF('2、物理特性检验'!AG15="","",'2、物理特性检验'!AG15*15)</f>
        <v/>
      </c>
      <c r="X15" s="95" t="str">
        <f>IF('2、物理特性检验'!AJ15="","",IF(('2、物理特性检验'!AJ15&gt;=3)*('2、物理特性检验'!AL15=0),4,IF(('2、物理特性检验'!AJ15&gt;=3.5)*('2、物理特性检验'!AL15=1),4,"")))</f>
        <v/>
      </c>
      <c r="Y15" s="95" t="str">
        <f>IF('2、物理特性检验'!AK15="","",'2、物理特性检验'!AK15*5)</f>
        <v/>
      </c>
      <c r="Z15" s="97" t="str">
        <f ca="1">IF('3、外观质量检验'!L15="","",SUMIF(外观!$AI:$AJ,'3、外观质量检验'!L15,外观!$AJ:$AJ)*'3、外观质量检验'!M15)</f>
        <v/>
      </c>
      <c r="AA15" s="97" t="str">
        <f ca="1">IF('3、外观质量检验'!O15="","",SUMIF(外观!$AI:$AJ,'3、外观质量检验'!O15,外观!$AJ:$AJ)*'3、外观质量检验'!P15)</f>
        <v/>
      </c>
      <c r="AB15" s="97" t="str">
        <f ca="1">IF('3、外观质量检验'!R15="","",SUMIF(外观!$AI:$AJ,'3、外观质量检验'!R15,外观!$AJ:$AJ)*'3、外观质量检验'!S15)</f>
        <v/>
      </c>
      <c r="AC15" s="97" t="str">
        <f ca="1">IF('3、外观质量检验'!U15="","",SUMIF(外观!$AI:$AJ,'3、外观质量检验'!U15,外观!$AJ:$AJ)*'3、外观质量检验'!V15)</f>
        <v/>
      </c>
      <c r="AD15" s="97" t="str">
        <f ca="1">IF('3、外观质量检验'!X15="","",SUMIF(外观!$AI:$AJ,'3、外观质量检验'!X15,外观!$AJ:$AJ)*'3、外观质量检验'!Y15)</f>
        <v/>
      </c>
      <c r="AE15" s="97" t="str">
        <f ca="1">IF('3、外观质量检验'!AB15="","",SUMIF(外观!$AI:$AJ,'3、外观质量检验'!AB15,外观!$AJ:$AJ)*'3、外观质量检验'!AC15)</f>
        <v/>
      </c>
      <c r="AF15" s="97" t="str">
        <f ca="1">IF('3、外观质量检验'!AE15="","",SUMIF(外观!$AI:$AJ,'3、外观质量检验'!AE15,外观!$AJ:$AJ)*'3、外观质量检验'!AF15)</f>
        <v/>
      </c>
      <c r="AG15" s="97" t="str">
        <f ca="1">IF('3、外观质量检验'!AH15="","",SUMIF(外观!$AI:$AJ,'3、外观质量检验'!AH15,外观!$AJ:$AJ)*'3、外观质量检验'!AI15)</f>
        <v/>
      </c>
      <c r="AH15" s="97" t="str">
        <f ca="1">IF('3、外观质量检验'!AK15="","",SUMIF(外观!$AI:$AJ,'3、外观质量检验'!AK15,外观!$AJ:$AJ)*'3、外观质量检验'!AL15)</f>
        <v/>
      </c>
      <c r="AI15" s="97" t="str">
        <f ca="1">IF('3、外观质量检验'!AN15="","",SUMIF(外观!$AI:$AJ,'3、外观质量检验'!AN15,外观!$AJ:$AJ)*'3、外观质量检验'!AO15)</f>
        <v/>
      </c>
      <c r="AJ15" s="97" t="str">
        <f ca="1">IF('3、外观质量检验'!AR15="","",SUMIF(外观!$AI:$AJ,'3、外观质量检验'!AR15,外观!$AJ:$AJ)*'3、外观质量检验'!AS15)</f>
        <v/>
      </c>
      <c r="AK15" s="97" t="str">
        <f ca="1">IF('3、外观质量检验'!AU15="","",SUMIF(外观!$AI:$AJ,'3、外观质量检验'!AU15,外观!$AJ:$AJ)*'3、外观质量检验'!AV15)</f>
        <v/>
      </c>
      <c r="AL15" s="97" t="str">
        <f ca="1">IF('3、外观质量检验'!AX15="","",SUMIF(外观!$AI:$AJ,'3、外观质量检验'!AX15,外观!$AJ:$AJ)*'3、外观质量检验'!AY15)</f>
        <v/>
      </c>
      <c r="AM15" s="97" t="str">
        <f ca="1">IF('3、外观质量检验'!BA15="","",SUMIF(外观!$AI:$AJ,'3、外观质量检验'!BA15,外观!$AJ:$AJ)*'3、外观质量检验'!BB15)</f>
        <v/>
      </c>
      <c r="AN15" s="97" t="str">
        <f ca="1">IF('3、外观质量检验'!BD15="","",SUMIF(外观!$AI:$AJ,'3、外观质量检验'!BD15,外观!$AJ:$AJ)*'3、外观质量检验'!BE15)</f>
        <v/>
      </c>
      <c r="AO15" s="97" t="str">
        <f ca="1">IF('3、外观质量检验'!BH15="","",SUMIF(外观!$AI:$AJ,'3、外观质量检验'!BH15,外观!$AJ:$AJ)*'3、外观质量检验'!BI15)</f>
        <v/>
      </c>
      <c r="AP15" s="97" t="str">
        <f ca="1">IF('3、外观质量检验'!BK15="","",SUMIF(外观!$AI:$AJ,'3、外观质量检验'!BK15,外观!$AJ:$AJ)*'3、外观质量检验'!BL15)</f>
        <v/>
      </c>
      <c r="AQ15" s="97" t="str">
        <f ca="1">IF('3、外观质量检验'!BN15="","",SUMIF(外观!$AI:$AJ,'3、外观质量检验'!BN15,外观!$AJ:$AJ)*'3、外观质量检验'!BO15)</f>
        <v/>
      </c>
      <c r="AR15" s="97" t="str">
        <f ca="1">IF('3、外观质量检验'!BQ15="","",SUMIF(外观!$AI:$AJ,'3、外观质量检验'!BQ15,外观!$AJ:$AJ)*'3、外观质量检验'!BR15)</f>
        <v/>
      </c>
      <c r="AS15" s="103" t="str">
        <f ca="1">IF('3、外观质量检验'!BT15="","",SUMIF(外观!$AI:$AJ,'3、外观质量检验'!BT15,外观!$AJ:$AJ)*'3、外观质量检验'!BU15)</f>
        <v/>
      </c>
      <c r="AT15" s="104" t="str">
        <f>IF(('4、感官质量检验'!L15="")+('4、感官质量检验'!M15="")+('4、感官质量检验'!N15="")+('4、感官质量检验'!O15="")+('4、感官质量检验'!P15="")+('4、感官质量检验'!Q15=""),"",SUM('4、感官质量检验'!L15:Q15))</f>
        <v/>
      </c>
      <c r="AU15" s="105" t="str">
        <f>IF('4、感官质量检验'!K15="","",'4、感官质量检验'!K15)</f>
        <v/>
      </c>
      <c r="AV15" s="106" t="str">
        <f>IF('4、感官质量检验'!D15="","",IF('4、感官质量检验'!D15="一类",85,IF('4、感官质量检验'!D15="二、三类",75,60)))</f>
        <v/>
      </c>
      <c r="AW15" s="109" t="str">
        <f>IF(AND(综合判定!AT15="",'4、感官质量检验'!K15=""),"",IF(OR('4、感官质量检验'!K15="异味",'4、感官质量检验'!K15="霉变",'4、感官质量检验'!K15="异味及霉变",综合判定!AT15&lt;AV15),"A类缺陷，批否",IF(综合判定!AT15&lt;('4、感官质量检验'!J15-2),"B类","合格")))</f>
        <v/>
      </c>
      <c r="AX15" s="110" t="str">
        <f>IF('5、主流烟气检验'!R15="","",IF(('5、主流烟气检验'!R15&lt;=4),1,IF(AND('5、主流烟气检验'!R15&gt;=5,'5、主流烟气检验'!R15&lt;=9),1.5,2)))</f>
        <v/>
      </c>
      <c r="AY15" s="106" t="str">
        <f>IF('5、主流烟气检验'!R15="","",IF('5、主流烟气检验'!R15&lt;=8,100,IF(AND('5、主流烟气检验'!R15&gt;=9,'5、主流烟气检验'!R15&lt;=12),80,0)))</f>
        <v/>
      </c>
      <c r="AZ15" s="106" t="str">
        <f>IF('5、主流烟气检验'!S15="","",IF(ABS('5、主流烟气检验'!R15-'5、主流烟气检验'!S15)&lt;=AX15,AY15,0))</f>
        <v/>
      </c>
      <c r="BA15" s="78" t="str">
        <f t="shared" si="3"/>
        <v/>
      </c>
      <c r="BB15" s="106" t="str">
        <f>IF('5、主流烟气检验'!T15="","",IF(('5、主流烟气检验'!T15&lt;=0.4),0.1,IF(AND('5、主流烟气检验'!T15&gt;=0.5,'5、主流烟气检验'!T15&lt;=1),0.2,0.3)))</f>
        <v/>
      </c>
      <c r="BC15" s="106" t="str">
        <f>IF('5、主流烟气检验'!U15="","",IF(ABS('5、主流烟气检验'!T15-'5、主流烟气检验'!U15)&lt;=BB15,100,0))</f>
        <v/>
      </c>
      <c r="BD15" s="106" t="str">
        <f>IF('5、主流烟气检验'!V15="","",IF(('5、主流烟气检验'!V15&lt;=4),1,IF(AND('5、主流烟气检验'!V15&gt;=5,'5、主流烟气检验'!V15&lt;=10),2,3)))</f>
        <v/>
      </c>
      <c r="BE15" s="106" t="str">
        <f>IF('5、主流烟气检验'!V15="","",IF('5、主流烟气检验'!V15&lt;=10,100,IF(AND('5、主流烟气检验'!V15&gt;=11,'5、主流烟气检验'!V15&lt;=15),80,0)))</f>
        <v/>
      </c>
      <c r="BF15" s="109" t="str">
        <f>IF('5、主流烟气检验'!W15="","",IF(ABS('5、主流烟气检验'!W15-'5、主流烟气检验'!V15)&lt;=BD15,BE15,0))</f>
        <v/>
      </c>
      <c r="BG15" s="113" t="str">
        <f ca="1" t="shared" si="0"/>
        <v/>
      </c>
    </row>
    <row r="16" ht="12" customHeight="1" spans="2:59">
      <c r="B16" s="77" t="str">
        <f>IF('1、包装标识检验'!B16="","",'1、包装标识检验'!B16)</f>
        <v/>
      </c>
      <c r="C16" s="78" t="str">
        <f>IF('1、包装标识检验'!C16="","",'1、包装标识检验'!C16)</f>
        <v/>
      </c>
      <c r="D16" s="78" t="str">
        <f>IF('1、包装标识检验'!D16="","",'1、包装标识检验'!D16)</f>
        <v/>
      </c>
      <c r="E16" s="78" t="str">
        <f>IF('1、包装标识检验'!E16="","",'1、包装标识检验'!E16)</f>
        <v/>
      </c>
      <c r="F16" s="79" t="str">
        <f>IF('1、包装标识检验'!F16="","",'1、包装标识检验'!F16)</f>
        <v/>
      </c>
      <c r="G16" s="78" t="str">
        <f>IF('1、包装标识检验'!G16="","",'1、包装标识检验'!G16)</f>
        <v/>
      </c>
      <c r="H16" s="78" t="str">
        <f>IF('1、包装标识检验'!H16="","",'1、包装标识检验'!H16)</f>
        <v/>
      </c>
      <c r="I16" s="88" t="str">
        <f>IF('1、包装标识检验'!I16="","",'1、包装标识检验'!I16)</f>
        <v/>
      </c>
      <c r="J16" s="89" t="str">
        <f>IF('1、包装标识检验'!J16="合格","合格",IF('1、包装标识检验'!J16="","",IF('1、包装标识检验'!J16="A类","A类，批否",IF('1、包装标识检验'!J16="B类","B类，合格"))))</f>
        <v/>
      </c>
      <c r="K16" s="90" t="str">
        <f>IF('1、包装标识检验'!J16="","",IF('1、包装标识检验'!J16="合格",100,IF('1、包装标识检验'!J16="A类",0,100-综合判定!J16)))</f>
        <v/>
      </c>
      <c r="L16" s="77" t="str">
        <f ca="1">IF(B16="","",100-SUM(综合判定!P16,综合判定!Q16,综合判定!R16,综合判定!S16,综合判定!T16,综合判定!U16,综合判定!W16,综合判定!V16,综合判定!X16,综合判定!Y16,综合判定!Z16,综合判定!AA16,综合判定!AB16,综合判定!AC16,综合判定!AD16,综合判定!AE16,综合判定!AF16,综合判定!AG16,综合判定!AH16,综合判定!AI16,综合判定!AJ16,综合判定!AK16,综合判定!AL16,综合判定!AM16,综合判定!AN16,综合判定!AO16,综合判定!AP16,综合判定!AQ16,综合判定!AR16,综合判定!AS16))</f>
        <v/>
      </c>
      <c r="M16" s="78" t="str">
        <f ca="1" t="shared" si="1"/>
        <v/>
      </c>
      <c r="N16" s="91" t="str">
        <f ca="1" t="shared" si="2"/>
        <v/>
      </c>
      <c r="O16" s="92"/>
      <c r="P16" s="93" t="str">
        <f>IF('2、物理特性检验'!L16="","",'2、物理特性检验'!L16*0.2)</f>
        <v/>
      </c>
      <c r="Q16" s="95" t="str">
        <f>IF('2、物理特性检验'!O16="","",'2、物理特性检验'!O16*0.5)</f>
        <v/>
      </c>
      <c r="R16" s="95" t="str">
        <f>IF('2、物理特性检验'!R16="","",'2、物理特性检验'!R16*0.2)</f>
        <v/>
      </c>
      <c r="S16" s="95" t="str">
        <f>IF('2、物理特性检验'!U16="","",'2、物理特性检验'!U16*1)</f>
        <v/>
      </c>
      <c r="T16" s="95" t="str">
        <f>IF('2、物理特性检验'!X16="","",'2、物理特性检验'!X16*0.5)</f>
        <v/>
      </c>
      <c r="U16" s="95" t="str">
        <f>IF('2、物理特性检验'!AA16="","",'2、物理特性检验'!AA16*0.2)</f>
        <v/>
      </c>
      <c r="V16" s="95" t="str">
        <f>IF('2、物理特性检验'!AH16="","",IF(('2、物理特性检验'!AH16&gt;13.5)+('2、物理特性检验'!AH16&lt;10.5),6,IF(ABS('2、物理特性检验'!AH16-'2、物理特性检验'!AI16)&gt;1,3,IF(ABS('2、物理特性检验'!AH16-'2、物理特性检验'!AI16)&gt;0.5,2,""))))</f>
        <v/>
      </c>
      <c r="W16" s="95" t="str">
        <f>IF('2、物理特性检验'!AG16="","",'2、物理特性检验'!AG16*15)</f>
        <v/>
      </c>
      <c r="X16" s="95" t="str">
        <f>IF('2、物理特性检验'!AJ16="","",IF(('2、物理特性检验'!AJ16&gt;=3)*('2、物理特性检验'!AL16=0),4,IF(('2、物理特性检验'!AJ16&gt;=3.5)*('2、物理特性检验'!AL16=1),4,"")))</f>
        <v/>
      </c>
      <c r="Y16" s="95" t="str">
        <f>IF('2、物理特性检验'!AK16="","",'2、物理特性检验'!AK16*5)</f>
        <v/>
      </c>
      <c r="Z16" s="97" t="str">
        <f ca="1">IF('3、外观质量检验'!L16="","",SUMIF(外观!$AI:$AJ,'3、外观质量检验'!L16,外观!$AJ:$AJ)*'3、外观质量检验'!M16)</f>
        <v/>
      </c>
      <c r="AA16" s="97" t="str">
        <f ca="1">IF('3、外观质量检验'!O16="","",SUMIF(外观!$AI:$AJ,'3、外观质量检验'!O16,外观!$AJ:$AJ)*'3、外观质量检验'!P16)</f>
        <v/>
      </c>
      <c r="AB16" s="97" t="str">
        <f ca="1">IF('3、外观质量检验'!R16="","",SUMIF(外观!$AI:$AJ,'3、外观质量检验'!R16,外观!$AJ:$AJ)*'3、外观质量检验'!S16)</f>
        <v/>
      </c>
      <c r="AC16" s="97" t="str">
        <f ca="1">IF('3、外观质量检验'!U16="","",SUMIF(外观!$AI:$AJ,'3、外观质量检验'!U16,外观!$AJ:$AJ)*'3、外观质量检验'!V16)</f>
        <v/>
      </c>
      <c r="AD16" s="97" t="str">
        <f ca="1">IF('3、外观质量检验'!X16="","",SUMIF(外观!$AI:$AJ,'3、外观质量检验'!X16,外观!$AJ:$AJ)*'3、外观质量检验'!Y16)</f>
        <v/>
      </c>
      <c r="AE16" s="97" t="str">
        <f ca="1">IF('3、外观质量检验'!AB16="","",SUMIF(外观!$AI:$AJ,'3、外观质量检验'!AB16,外观!$AJ:$AJ)*'3、外观质量检验'!AC16)</f>
        <v/>
      </c>
      <c r="AF16" s="97" t="str">
        <f ca="1">IF('3、外观质量检验'!AE16="","",SUMIF(外观!$AI:$AJ,'3、外观质量检验'!AE16,外观!$AJ:$AJ)*'3、外观质量检验'!AF16)</f>
        <v/>
      </c>
      <c r="AG16" s="97" t="str">
        <f ca="1">IF('3、外观质量检验'!AH16="","",SUMIF(外观!$AI:$AJ,'3、外观质量检验'!AH16,外观!$AJ:$AJ)*'3、外观质量检验'!AI16)</f>
        <v/>
      </c>
      <c r="AH16" s="97" t="str">
        <f ca="1">IF('3、外观质量检验'!AK16="","",SUMIF(外观!$AI:$AJ,'3、外观质量检验'!AK16,外观!$AJ:$AJ)*'3、外观质量检验'!AL16)</f>
        <v/>
      </c>
      <c r="AI16" s="97" t="str">
        <f ca="1">IF('3、外观质量检验'!AN16="","",SUMIF(外观!$AI:$AJ,'3、外观质量检验'!AN16,外观!$AJ:$AJ)*'3、外观质量检验'!AO16)</f>
        <v/>
      </c>
      <c r="AJ16" s="97" t="str">
        <f ca="1">IF('3、外观质量检验'!AR16="","",SUMIF(外观!$AI:$AJ,'3、外观质量检验'!AR16,外观!$AJ:$AJ)*'3、外观质量检验'!AS16)</f>
        <v/>
      </c>
      <c r="AK16" s="97" t="str">
        <f ca="1">IF('3、外观质量检验'!AU16="","",SUMIF(外观!$AI:$AJ,'3、外观质量检验'!AU16,外观!$AJ:$AJ)*'3、外观质量检验'!AV16)</f>
        <v/>
      </c>
      <c r="AL16" s="97" t="str">
        <f ca="1">IF('3、外观质量检验'!AX16="","",SUMIF(外观!$AI:$AJ,'3、外观质量检验'!AX16,外观!$AJ:$AJ)*'3、外观质量检验'!AY16)</f>
        <v/>
      </c>
      <c r="AM16" s="97" t="str">
        <f ca="1">IF('3、外观质量检验'!BA16="","",SUMIF(外观!$AI:$AJ,'3、外观质量检验'!BA16,外观!$AJ:$AJ)*'3、外观质量检验'!BB16)</f>
        <v/>
      </c>
      <c r="AN16" s="97" t="str">
        <f ca="1">IF('3、外观质量检验'!BD16="","",SUMIF(外观!$AI:$AJ,'3、外观质量检验'!BD16,外观!$AJ:$AJ)*'3、外观质量检验'!BE16)</f>
        <v/>
      </c>
      <c r="AO16" s="97" t="str">
        <f ca="1">IF('3、外观质量检验'!BH16="","",SUMIF(外观!$AI:$AJ,'3、外观质量检验'!BH16,外观!$AJ:$AJ)*'3、外观质量检验'!BI16)</f>
        <v/>
      </c>
      <c r="AP16" s="97" t="str">
        <f ca="1">IF('3、外观质量检验'!BK16="","",SUMIF(外观!$AI:$AJ,'3、外观质量检验'!BK16,外观!$AJ:$AJ)*'3、外观质量检验'!BL16)</f>
        <v/>
      </c>
      <c r="AQ16" s="97" t="str">
        <f ca="1">IF('3、外观质量检验'!BN16="","",SUMIF(外观!$AI:$AJ,'3、外观质量检验'!BN16,外观!$AJ:$AJ)*'3、外观质量检验'!BO16)</f>
        <v/>
      </c>
      <c r="AR16" s="97" t="str">
        <f ca="1">IF('3、外观质量检验'!BQ16="","",SUMIF(外观!$AI:$AJ,'3、外观质量检验'!BQ16,外观!$AJ:$AJ)*'3、外观质量检验'!BR16)</f>
        <v/>
      </c>
      <c r="AS16" s="103" t="str">
        <f ca="1">IF('3、外观质量检验'!BT16="","",SUMIF(外观!$AI:$AJ,'3、外观质量检验'!BT16,外观!$AJ:$AJ)*'3、外观质量检验'!BU16)</f>
        <v/>
      </c>
      <c r="AT16" s="104" t="str">
        <f>IF(('4、感官质量检验'!L16="")+('4、感官质量检验'!M16="")+('4、感官质量检验'!N16="")+('4、感官质量检验'!O16="")+('4、感官质量检验'!P16="")+('4、感官质量检验'!Q16=""),"",SUM('4、感官质量检验'!L16:Q16))</f>
        <v/>
      </c>
      <c r="AU16" s="105" t="str">
        <f>IF('4、感官质量检验'!K16="","",'4、感官质量检验'!K16)</f>
        <v/>
      </c>
      <c r="AV16" s="106" t="str">
        <f>IF('4、感官质量检验'!D16="","",IF('4、感官质量检验'!D16="一类",85,IF('4、感官质量检验'!D16="二、三类",75,60)))</f>
        <v/>
      </c>
      <c r="AW16" s="109" t="str">
        <f>IF(AND(综合判定!AT16="",'4、感官质量检验'!K16=""),"",IF(OR('4、感官质量检验'!K16="异味",'4、感官质量检验'!K16="霉变",'4、感官质量检验'!K16="异味及霉变",综合判定!AT16&lt;AV16),"A类缺陷，批否",IF(综合判定!AT16&lt;('4、感官质量检验'!J16-2),"B类","合格")))</f>
        <v/>
      </c>
      <c r="AX16" s="110" t="str">
        <f>IF('5、主流烟气检验'!R16="","",IF(('5、主流烟气检验'!R16&lt;=4),1,IF(AND('5、主流烟气检验'!R16&gt;=5,'5、主流烟气检验'!R16&lt;=9),1.5,2)))</f>
        <v/>
      </c>
      <c r="AY16" s="106" t="str">
        <f>IF('5、主流烟气检验'!R16="","",IF('5、主流烟气检验'!R16&lt;=8,100,IF(AND('5、主流烟气检验'!R16&gt;=9,'5、主流烟气检验'!R16&lt;=12),80,0)))</f>
        <v/>
      </c>
      <c r="AZ16" s="106" t="str">
        <f>IF('5、主流烟气检验'!S16="","",IF(ABS('5、主流烟气检验'!R16-'5、主流烟气检验'!S16)&lt;=AX16,AY16,0))</f>
        <v/>
      </c>
      <c r="BA16" s="78" t="str">
        <f t="shared" si="3"/>
        <v/>
      </c>
      <c r="BB16" s="106" t="str">
        <f>IF('5、主流烟气检验'!T16="","",IF(('5、主流烟气检验'!T16&lt;=0.4),0.1,IF(AND('5、主流烟气检验'!T16&gt;=0.5,'5、主流烟气检验'!T16&lt;=1),0.2,0.3)))</f>
        <v/>
      </c>
      <c r="BC16" s="106" t="str">
        <f>IF('5、主流烟气检验'!U16="","",IF(ABS('5、主流烟气检验'!T16-'5、主流烟气检验'!U16)&lt;=BB16,100,0))</f>
        <v/>
      </c>
      <c r="BD16" s="106" t="str">
        <f>IF('5、主流烟气检验'!V16="","",IF(('5、主流烟气检验'!V16&lt;=4),1,IF(AND('5、主流烟气检验'!V16&gt;=5,'5、主流烟气检验'!V16&lt;=10),2,3)))</f>
        <v/>
      </c>
      <c r="BE16" s="106" t="str">
        <f>IF('5、主流烟气检验'!V16="","",IF('5、主流烟气检验'!V16&lt;=10,100,IF(AND('5、主流烟气检验'!V16&gt;=11,'5、主流烟气检验'!V16&lt;=15),80,0)))</f>
        <v/>
      </c>
      <c r="BF16" s="109" t="str">
        <f>IF('5、主流烟气检验'!W16="","",IF(ABS('5、主流烟气检验'!W16-'5、主流烟气检验'!V16)&lt;=BD16,BE16,0))</f>
        <v/>
      </c>
      <c r="BG16" s="113" t="str">
        <f ca="1" t="shared" si="0"/>
        <v/>
      </c>
    </row>
    <row r="17" ht="12" customHeight="1" spans="2:59">
      <c r="B17" s="77" t="str">
        <f>IF('1、包装标识检验'!B17="","",'1、包装标识检验'!B17)</f>
        <v/>
      </c>
      <c r="C17" s="78" t="str">
        <f>IF('1、包装标识检验'!C17="","",'1、包装标识检验'!C17)</f>
        <v/>
      </c>
      <c r="D17" s="78" t="str">
        <f>IF('1、包装标识检验'!D17="","",'1、包装标识检验'!D17)</f>
        <v/>
      </c>
      <c r="E17" s="78" t="str">
        <f>IF('1、包装标识检验'!E17="","",'1、包装标识检验'!E17)</f>
        <v/>
      </c>
      <c r="F17" s="79" t="str">
        <f>IF('1、包装标识检验'!F17="","",'1、包装标识检验'!F17)</f>
        <v/>
      </c>
      <c r="G17" s="78" t="str">
        <f>IF('1、包装标识检验'!G17="","",'1、包装标识检验'!G17)</f>
        <v/>
      </c>
      <c r="H17" s="78" t="str">
        <f>IF('1、包装标识检验'!H17="","",'1、包装标识检验'!H17)</f>
        <v/>
      </c>
      <c r="I17" s="88" t="str">
        <f>IF('1、包装标识检验'!I17="","",'1、包装标识检验'!I17)</f>
        <v/>
      </c>
      <c r="J17" s="89" t="str">
        <f>IF('1、包装标识检验'!J17="合格","合格",IF('1、包装标识检验'!J17="","",IF('1、包装标识检验'!J17="A类","A类，批否",IF('1、包装标识检验'!J17="B类","B类，合格"))))</f>
        <v/>
      </c>
      <c r="K17" s="90" t="str">
        <f>IF('1、包装标识检验'!J17="","",IF('1、包装标识检验'!J17="合格",100,IF('1、包装标识检验'!J17="A类",0,100-综合判定!J17)))</f>
        <v/>
      </c>
      <c r="L17" s="77" t="str">
        <f ca="1">IF(B17="","",100-SUM(综合判定!P17,综合判定!Q17,综合判定!R17,综合判定!S17,综合判定!T17,综合判定!U17,综合判定!W17,综合判定!V17,综合判定!X17,综合判定!Y17,综合判定!Z17,综合判定!AA17,综合判定!AB17,综合判定!AC17,综合判定!AD17,综合判定!AE17,综合判定!AF17,综合判定!AG17,综合判定!AH17,综合判定!AI17,综合判定!AJ17,综合判定!AK17,综合判定!AL17,综合判定!AM17,综合判定!AN17,综合判定!AO17,综合判定!AP17,综合判定!AQ17,综合判定!AR17,综合判定!AS17))</f>
        <v/>
      </c>
      <c r="M17" s="78" t="str">
        <f ca="1" t="shared" si="1"/>
        <v/>
      </c>
      <c r="N17" s="91" t="str">
        <f ca="1" t="shared" si="2"/>
        <v/>
      </c>
      <c r="O17" s="92"/>
      <c r="P17" s="93" t="str">
        <f>IF('2、物理特性检验'!L17="","",'2、物理特性检验'!L17*0.2)</f>
        <v/>
      </c>
      <c r="Q17" s="95" t="str">
        <f>IF('2、物理特性检验'!O17="","",'2、物理特性检验'!O17*0.5)</f>
        <v/>
      </c>
      <c r="R17" s="95" t="str">
        <f>IF('2、物理特性检验'!R17="","",'2、物理特性检验'!R17*0.2)</f>
        <v/>
      </c>
      <c r="S17" s="95" t="str">
        <f>IF('2、物理特性检验'!U17="","",'2、物理特性检验'!U17*1)</f>
        <v/>
      </c>
      <c r="T17" s="95" t="str">
        <f>IF('2、物理特性检验'!X17="","",'2、物理特性检验'!X17*0.5)</f>
        <v/>
      </c>
      <c r="U17" s="95" t="str">
        <f>IF('2、物理特性检验'!AA17="","",'2、物理特性检验'!AA17*0.2)</f>
        <v/>
      </c>
      <c r="V17" s="95" t="str">
        <f>IF('2、物理特性检验'!AH17="","",IF(('2、物理特性检验'!AH17&gt;13.5)+('2、物理特性检验'!AH17&lt;10.5),6,IF(ABS('2、物理特性检验'!AH17-'2、物理特性检验'!AI17)&gt;1,3,IF(ABS('2、物理特性检验'!AH17-'2、物理特性检验'!AI17)&gt;0.5,2,""))))</f>
        <v/>
      </c>
      <c r="W17" s="95" t="str">
        <f>IF('2、物理特性检验'!AG17="","",'2、物理特性检验'!AG17*15)</f>
        <v/>
      </c>
      <c r="X17" s="95" t="str">
        <f>IF('2、物理特性检验'!AJ17="","",IF(('2、物理特性检验'!AJ17&gt;=3)*('2、物理特性检验'!AL17=0),4,IF(('2、物理特性检验'!AJ17&gt;=3.5)*('2、物理特性检验'!AL17=1),4,"")))</f>
        <v/>
      </c>
      <c r="Y17" s="95" t="str">
        <f>IF('2、物理特性检验'!AK17="","",'2、物理特性检验'!AK17*5)</f>
        <v/>
      </c>
      <c r="Z17" s="97" t="str">
        <f ca="1">IF('3、外观质量检验'!L17="","",SUMIF(外观!$AI:$AJ,'3、外观质量检验'!L17,外观!$AJ:$AJ)*'3、外观质量检验'!M17)</f>
        <v/>
      </c>
      <c r="AA17" s="97" t="str">
        <f ca="1">IF('3、外观质量检验'!O17="","",SUMIF(外观!$AI:$AJ,'3、外观质量检验'!O17,外观!$AJ:$AJ)*'3、外观质量检验'!P17)</f>
        <v/>
      </c>
      <c r="AB17" s="97" t="str">
        <f ca="1">IF('3、外观质量检验'!R17="","",SUMIF(外观!$AI:$AJ,'3、外观质量检验'!R17,外观!$AJ:$AJ)*'3、外观质量检验'!S17)</f>
        <v/>
      </c>
      <c r="AC17" s="97" t="str">
        <f ca="1">IF('3、外观质量检验'!U17="","",SUMIF(外观!$AI:$AJ,'3、外观质量检验'!U17,外观!$AJ:$AJ)*'3、外观质量检验'!V17)</f>
        <v/>
      </c>
      <c r="AD17" s="97" t="str">
        <f ca="1">IF('3、外观质量检验'!X17="","",SUMIF(外观!$AI:$AJ,'3、外观质量检验'!X17,外观!$AJ:$AJ)*'3、外观质量检验'!Y17)</f>
        <v/>
      </c>
      <c r="AE17" s="97" t="str">
        <f ca="1">IF('3、外观质量检验'!AB17="","",SUMIF(外观!$AI:$AJ,'3、外观质量检验'!AB17,外观!$AJ:$AJ)*'3、外观质量检验'!AC17)</f>
        <v/>
      </c>
      <c r="AF17" s="97" t="str">
        <f ca="1">IF('3、外观质量检验'!AE17="","",SUMIF(外观!$AI:$AJ,'3、外观质量检验'!AE17,外观!$AJ:$AJ)*'3、外观质量检验'!AF17)</f>
        <v/>
      </c>
      <c r="AG17" s="97" t="str">
        <f ca="1">IF('3、外观质量检验'!AH17="","",SUMIF(外观!$AI:$AJ,'3、外观质量检验'!AH17,外观!$AJ:$AJ)*'3、外观质量检验'!AI17)</f>
        <v/>
      </c>
      <c r="AH17" s="97" t="str">
        <f ca="1">IF('3、外观质量检验'!AK17="","",SUMIF(外观!$AI:$AJ,'3、外观质量检验'!AK17,外观!$AJ:$AJ)*'3、外观质量检验'!AL17)</f>
        <v/>
      </c>
      <c r="AI17" s="97" t="str">
        <f ca="1">IF('3、外观质量检验'!AN17="","",SUMIF(外观!$AI:$AJ,'3、外观质量检验'!AN17,外观!$AJ:$AJ)*'3、外观质量检验'!AO17)</f>
        <v/>
      </c>
      <c r="AJ17" s="97" t="str">
        <f ca="1">IF('3、外观质量检验'!AR17="","",SUMIF(外观!$AI:$AJ,'3、外观质量检验'!AR17,外观!$AJ:$AJ)*'3、外观质量检验'!AS17)</f>
        <v/>
      </c>
      <c r="AK17" s="97" t="str">
        <f ca="1">IF('3、外观质量检验'!AU17="","",SUMIF(外观!$AI:$AJ,'3、外观质量检验'!AU17,外观!$AJ:$AJ)*'3、外观质量检验'!AV17)</f>
        <v/>
      </c>
      <c r="AL17" s="97" t="str">
        <f ca="1">IF('3、外观质量检验'!AX17="","",SUMIF(外观!$AI:$AJ,'3、外观质量检验'!AX17,外观!$AJ:$AJ)*'3、外观质量检验'!AY17)</f>
        <v/>
      </c>
      <c r="AM17" s="97" t="str">
        <f ca="1">IF('3、外观质量检验'!BA17="","",SUMIF(外观!$AI:$AJ,'3、外观质量检验'!BA17,外观!$AJ:$AJ)*'3、外观质量检验'!BB17)</f>
        <v/>
      </c>
      <c r="AN17" s="97" t="str">
        <f ca="1">IF('3、外观质量检验'!BD17="","",SUMIF(外观!$AI:$AJ,'3、外观质量检验'!BD17,外观!$AJ:$AJ)*'3、外观质量检验'!BE17)</f>
        <v/>
      </c>
      <c r="AO17" s="97" t="str">
        <f ca="1">IF('3、外观质量检验'!BH17="","",SUMIF(外观!$AI:$AJ,'3、外观质量检验'!BH17,外观!$AJ:$AJ)*'3、外观质量检验'!BI17)</f>
        <v/>
      </c>
      <c r="AP17" s="97" t="str">
        <f ca="1">IF('3、外观质量检验'!BK17="","",SUMIF(外观!$AI:$AJ,'3、外观质量检验'!BK17,外观!$AJ:$AJ)*'3、外观质量检验'!BL17)</f>
        <v/>
      </c>
      <c r="AQ17" s="97" t="str">
        <f ca="1">IF('3、外观质量检验'!BN17="","",SUMIF(外观!$AI:$AJ,'3、外观质量检验'!BN17,外观!$AJ:$AJ)*'3、外观质量检验'!BO17)</f>
        <v/>
      </c>
      <c r="AR17" s="97" t="str">
        <f ca="1">IF('3、外观质量检验'!BQ17="","",SUMIF(外观!$AI:$AJ,'3、外观质量检验'!BQ17,外观!$AJ:$AJ)*'3、外观质量检验'!BR17)</f>
        <v/>
      </c>
      <c r="AS17" s="103" t="str">
        <f ca="1">IF('3、外观质量检验'!BT17="","",SUMIF(外观!$AI:$AJ,'3、外观质量检验'!BT17,外观!$AJ:$AJ)*'3、外观质量检验'!BU17)</f>
        <v/>
      </c>
      <c r="AT17" s="104" t="str">
        <f>IF(('4、感官质量检验'!L17="")+('4、感官质量检验'!M17="")+('4、感官质量检验'!N17="")+('4、感官质量检验'!O17="")+('4、感官质量检验'!P17="")+('4、感官质量检验'!Q17=""),"",SUM('4、感官质量检验'!L17:Q17))</f>
        <v/>
      </c>
      <c r="AU17" s="105" t="str">
        <f>IF('4、感官质量检验'!K17="","",'4、感官质量检验'!K17)</f>
        <v/>
      </c>
      <c r="AV17" s="106" t="str">
        <f>IF('4、感官质量检验'!D17="","",IF('4、感官质量检验'!D17="一类",85,IF('4、感官质量检验'!D17="二、三类",75,60)))</f>
        <v/>
      </c>
      <c r="AW17" s="109" t="str">
        <f>IF(AND(综合判定!AT17="",'4、感官质量检验'!K17=""),"",IF(OR('4、感官质量检验'!K17="异味",'4、感官质量检验'!K17="霉变",'4、感官质量检验'!K17="异味及霉变",综合判定!AT17&lt;AV17),"A类缺陷，批否",IF(综合判定!AT17&lt;('4、感官质量检验'!J17-2),"B类","合格")))</f>
        <v/>
      </c>
      <c r="AX17" s="110" t="str">
        <f>IF('5、主流烟气检验'!R17="","",IF(('5、主流烟气检验'!R17&lt;=4),1,IF(AND('5、主流烟气检验'!R17&gt;=5,'5、主流烟气检验'!R17&lt;=9),1.5,2)))</f>
        <v/>
      </c>
      <c r="AY17" s="106" t="str">
        <f>IF('5、主流烟气检验'!R17="","",IF('5、主流烟气检验'!R17&lt;=8,100,IF(AND('5、主流烟气检验'!R17&gt;=9,'5、主流烟气检验'!R17&lt;=12),80,0)))</f>
        <v/>
      </c>
      <c r="AZ17" s="106" t="str">
        <f>IF('5、主流烟气检验'!S17="","",IF(ABS('5、主流烟气检验'!R17-'5、主流烟气检验'!S17)&lt;=AX17,AY17,0))</f>
        <v/>
      </c>
      <c r="BA17" s="78" t="str">
        <f t="shared" si="3"/>
        <v/>
      </c>
      <c r="BB17" s="106" t="str">
        <f>IF('5、主流烟气检验'!T17="","",IF(('5、主流烟气检验'!T17&lt;=0.4),0.1,IF(AND('5、主流烟气检验'!T17&gt;=0.5,'5、主流烟气检验'!T17&lt;=1),0.2,0.3)))</f>
        <v/>
      </c>
      <c r="BC17" s="106" t="str">
        <f>IF('5、主流烟气检验'!U17="","",IF(ABS('5、主流烟气检验'!T17-'5、主流烟气检验'!U17)&lt;=BB17,100,0))</f>
        <v/>
      </c>
      <c r="BD17" s="106" t="str">
        <f>IF('5、主流烟气检验'!V17="","",IF(('5、主流烟气检验'!V17&lt;=4),1,IF(AND('5、主流烟气检验'!V17&gt;=5,'5、主流烟气检验'!V17&lt;=10),2,3)))</f>
        <v/>
      </c>
      <c r="BE17" s="106" t="str">
        <f>IF('5、主流烟气检验'!V17="","",IF('5、主流烟气检验'!V17&lt;=10,100,IF(AND('5、主流烟气检验'!V17&gt;=11,'5、主流烟气检验'!V17&lt;=15),80,0)))</f>
        <v/>
      </c>
      <c r="BF17" s="109" t="str">
        <f>IF('5、主流烟气检验'!W17="","",IF(ABS('5、主流烟气检验'!W17-'5、主流烟气检验'!V17)&lt;=BD17,BE17,0))</f>
        <v/>
      </c>
      <c r="BG17" s="113" t="str">
        <f ca="1" t="shared" si="0"/>
        <v/>
      </c>
    </row>
    <row r="18" ht="12" customHeight="1" spans="2:59">
      <c r="B18" s="77" t="str">
        <f>IF('1、包装标识检验'!B18="","",'1、包装标识检验'!B18)</f>
        <v/>
      </c>
      <c r="C18" s="78" t="str">
        <f>IF('1、包装标识检验'!C18="","",'1、包装标识检验'!C18)</f>
        <v/>
      </c>
      <c r="D18" s="78" t="str">
        <f>IF('1、包装标识检验'!D18="","",'1、包装标识检验'!D18)</f>
        <v/>
      </c>
      <c r="E18" s="78" t="str">
        <f>IF('1、包装标识检验'!E18="","",'1、包装标识检验'!E18)</f>
        <v/>
      </c>
      <c r="F18" s="79" t="str">
        <f>IF('1、包装标识检验'!F18="","",'1、包装标识检验'!F18)</f>
        <v/>
      </c>
      <c r="G18" s="78" t="str">
        <f>IF('1、包装标识检验'!G18="","",'1、包装标识检验'!G18)</f>
        <v/>
      </c>
      <c r="H18" s="78" t="str">
        <f>IF('1、包装标识检验'!H18="","",'1、包装标识检验'!H18)</f>
        <v/>
      </c>
      <c r="I18" s="88" t="str">
        <f>IF('1、包装标识检验'!I18="","",'1、包装标识检验'!I18)</f>
        <v/>
      </c>
      <c r="J18" s="89" t="str">
        <f>IF('1、包装标识检验'!J18="合格","合格",IF('1、包装标识检验'!J18="","",IF('1、包装标识检验'!J18="A类","A类，批否",IF('1、包装标识检验'!J18="B类","B类，合格"))))</f>
        <v/>
      </c>
      <c r="K18" s="90" t="str">
        <f>IF('1、包装标识检验'!J18="","",IF('1、包装标识检验'!J18="合格",100,IF('1、包装标识检验'!J18="A类",0,100-综合判定!J18)))</f>
        <v/>
      </c>
      <c r="L18" s="77" t="str">
        <f ca="1">IF(B18="","",100-SUM(综合判定!P18,综合判定!Q18,综合判定!R18,综合判定!S18,综合判定!T18,综合判定!U18,综合判定!W18,综合判定!V18,综合判定!X18,综合判定!Y18,综合判定!Z18,综合判定!AA18,综合判定!AB18,综合判定!AC18,综合判定!AD18,综合判定!AE18,综合判定!AF18,综合判定!AG18,综合判定!AH18,综合判定!AI18,综合判定!AJ18,综合判定!AK18,综合判定!AL18,综合判定!AM18,综合判定!AN18,综合判定!AO18,综合判定!AP18,综合判定!AQ18,综合判定!AR18,综合判定!AS18))</f>
        <v/>
      </c>
      <c r="M18" s="78" t="str">
        <f ca="1" t="shared" si="1"/>
        <v/>
      </c>
      <c r="N18" s="91" t="str">
        <f ca="1" t="shared" si="2"/>
        <v/>
      </c>
      <c r="O18" s="92"/>
      <c r="P18" s="93" t="str">
        <f>IF('2、物理特性检验'!L18="","",'2、物理特性检验'!L18*0.2)</f>
        <v/>
      </c>
      <c r="Q18" s="95" t="str">
        <f>IF('2、物理特性检验'!O18="","",'2、物理特性检验'!O18*0.5)</f>
        <v/>
      </c>
      <c r="R18" s="95" t="str">
        <f>IF('2、物理特性检验'!R18="","",'2、物理特性检验'!R18*0.2)</f>
        <v/>
      </c>
      <c r="S18" s="95" t="str">
        <f>IF('2、物理特性检验'!U18="","",'2、物理特性检验'!U18*1)</f>
        <v/>
      </c>
      <c r="T18" s="95" t="str">
        <f>IF('2、物理特性检验'!X18="","",'2、物理特性检验'!X18*0.5)</f>
        <v/>
      </c>
      <c r="U18" s="95" t="str">
        <f>IF('2、物理特性检验'!AA18="","",'2、物理特性检验'!AA18*0.2)</f>
        <v/>
      </c>
      <c r="V18" s="95" t="str">
        <f>IF('2、物理特性检验'!AH18="","",IF(('2、物理特性检验'!AH18&gt;13.5)+('2、物理特性检验'!AH18&lt;10.5),6,IF(ABS('2、物理特性检验'!AH18-'2、物理特性检验'!AI18)&gt;1,3,IF(ABS('2、物理特性检验'!AH18-'2、物理特性检验'!AI18)&gt;0.5,2,""))))</f>
        <v/>
      </c>
      <c r="W18" s="95" t="str">
        <f>IF('2、物理特性检验'!AG18="","",'2、物理特性检验'!AG18*15)</f>
        <v/>
      </c>
      <c r="X18" s="95" t="str">
        <f>IF('2、物理特性检验'!AJ18="","",IF(('2、物理特性检验'!AJ18&gt;=3)*('2、物理特性检验'!AL18=0),4,IF(('2、物理特性检验'!AJ18&gt;=3.5)*('2、物理特性检验'!AL18=1),4,"")))</f>
        <v/>
      </c>
      <c r="Y18" s="95" t="str">
        <f>IF('2、物理特性检验'!AK18="","",'2、物理特性检验'!AK18*5)</f>
        <v/>
      </c>
      <c r="Z18" s="97" t="str">
        <f ca="1">IF('3、外观质量检验'!L18="","",SUMIF(外观!$AI:$AJ,'3、外观质量检验'!L18,外观!$AJ:$AJ)*'3、外观质量检验'!M18)</f>
        <v/>
      </c>
      <c r="AA18" s="97" t="str">
        <f ca="1">IF('3、外观质量检验'!O18="","",SUMIF(外观!$AI:$AJ,'3、外观质量检验'!O18,外观!$AJ:$AJ)*'3、外观质量检验'!P18)</f>
        <v/>
      </c>
      <c r="AB18" s="97" t="str">
        <f ca="1">IF('3、外观质量检验'!R18="","",SUMIF(外观!$AI:$AJ,'3、外观质量检验'!R18,外观!$AJ:$AJ)*'3、外观质量检验'!S18)</f>
        <v/>
      </c>
      <c r="AC18" s="97" t="str">
        <f ca="1">IF('3、外观质量检验'!U18="","",SUMIF(外观!$AI:$AJ,'3、外观质量检验'!U18,外观!$AJ:$AJ)*'3、外观质量检验'!V18)</f>
        <v/>
      </c>
      <c r="AD18" s="97" t="str">
        <f ca="1">IF('3、外观质量检验'!X18="","",SUMIF(外观!$AI:$AJ,'3、外观质量检验'!X18,外观!$AJ:$AJ)*'3、外观质量检验'!Y18)</f>
        <v/>
      </c>
      <c r="AE18" s="97" t="str">
        <f ca="1">IF('3、外观质量检验'!AB18="","",SUMIF(外观!$AI:$AJ,'3、外观质量检验'!AB18,外观!$AJ:$AJ)*'3、外观质量检验'!AC18)</f>
        <v/>
      </c>
      <c r="AF18" s="97" t="str">
        <f ca="1">IF('3、外观质量检验'!AE18="","",SUMIF(外观!$AI:$AJ,'3、外观质量检验'!AE18,外观!$AJ:$AJ)*'3、外观质量检验'!AF18)</f>
        <v/>
      </c>
      <c r="AG18" s="97" t="str">
        <f ca="1">IF('3、外观质量检验'!AH18="","",SUMIF(外观!$AI:$AJ,'3、外观质量检验'!AH18,外观!$AJ:$AJ)*'3、外观质量检验'!AI18)</f>
        <v/>
      </c>
      <c r="AH18" s="97" t="str">
        <f ca="1">IF('3、外观质量检验'!AK18="","",SUMIF(外观!$AI:$AJ,'3、外观质量检验'!AK18,外观!$AJ:$AJ)*'3、外观质量检验'!AL18)</f>
        <v/>
      </c>
      <c r="AI18" s="97" t="str">
        <f ca="1">IF('3、外观质量检验'!AN18="","",SUMIF(外观!$AI:$AJ,'3、外观质量检验'!AN18,外观!$AJ:$AJ)*'3、外观质量检验'!AO18)</f>
        <v/>
      </c>
      <c r="AJ18" s="97" t="str">
        <f ca="1">IF('3、外观质量检验'!AR18="","",SUMIF(外观!$AI:$AJ,'3、外观质量检验'!AR18,外观!$AJ:$AJ)*'3、外观质量检验'!AS18)</f>
        <v/>
      </c>
      <c r="AK18" s="97" t="str">
        <f ca="1">IF('3、外观质量检验'!AU18="","",SUMIF(外观!$AI:$AJ,'3、外观质量检验'!AU18,外观!$AJ:$AJ)*'3、外观质量检验'!AV18)</f>
        <v/>
      </c>
      <c r="AL18" s="97" t="str">
        <f ca="1">IF('3、外观质量检验'!AX18="","",SUMIF(外观!$AI:$AJ,'3、外观质量检验'!AX18,外观!$AJ:$AJ)*'3、外观质量检验'!AY18)</f>
        <v/>
      </c>
      <c r="AM18" s="97" t="str">
        <f ca="1">IF('3、外观质量检验'!BA18="","",SUMIF(外观!$AI:$AJ,'3、外观质量检验'!BA18,外观!$AJ:$AJ)*'3、外观质量检验'!BB18)</f>
        <v/>
      </c>
      <c r="AN18" s="97" t="str">
        <f ca="1">IF('3、外观质量检验'!BD18="","",SUMIF(外观!$AI:$AJ,'3、外观质量检验'!BD18,外观!$AJ:$AJ)*'3、外观质量检验'!BE18)</f>
        <v/>
      </c>
      <c r="AO18" s="97" t="str">
        <f ca="1">IF('3、外观质量检验'!BH18="","",SUMIF(外观!$AI:$AJ,'3、外观质量检验'!BH18,外观!$AJ:$AJ)*'3、外观质量检验'!BI18)</f>
        <v/>
      </c>
      <c r="AP18" s="97" t="str">
        <f ca="1">IF('3、外观质量检验'!BK18="","",SUMIF(外观!$AI:$AJ,'3、外观质量检验'!BK18,外观!$AJ:$AJ)*'3、外观质量检验'!BL18)</f>
        <v/>
      </c>
      <c r="AQ18" s="97" t="str">
        <f ca="1">IF('3、外观质量检验'!BN18="","",SUMIF(外观!$AI:$AJ,'3、外观质量检验'!BN18,外观!$AJ:$AJ)*'3、外观质量检验'!BO18)</f>
        <v/>
      </c>
      <c r="AR18" s="97" t="str">
        <f ca="1">IF('3、外观质量检验'!BQ18="","",SUMIF(外观!$AI:$AJ,'3、外观质量检验'!BQ18,外观!$AJ:$AJ)*'3、外观质量检验'!BR18)</f>
        <v/>
      </c>
      <c r="AS18" s="103" t="str">
        <f ca="1">IF('3、外观质量检验'!BT18="","",SUMIF(外观!$AI:$AJ,'3、外观质量检验'!BT18,外观!$AJ:$AJ)*'3、外观质量检验'!BU18)</f>
        <v/>
      </c>
      <c r="AT18" s="104" t="str">
        <f>IF(('4、感官质量检验'!L18="")+('4、感官质量检验'!M18="")+('4、感官质量检验'!N18="")+('4、感官质量检验'!O18="")+('4、感官质量检验'!P18="")+('4、感官质量检验'!Q18=""),"",SUM('4、感官质量检验'!L18:Q18))</f>
        <v/>
      </c>
      <c r="AU18" s="105" t="str">
        <f>IF('4、感官质量检验'!K18="","",'4、感官质量检验'!K18)</f>
        <v/>
      </c>
      <c r="AV18" s="106" t="str">
        <f>IF('4、感官质量检验'!D18="","",IF('4、感官质量检验'!D18="一类",85,IF('4、感官质量检验'!D18="二、三类",75,60)))</f>
        <v/>
      </c>
      <c r="AW18" s="109" t="str">
        <f>IF(AND(综合判定!AT18="",'4、感官质量检验'!K18=""),"",IF(OR('4、感官质量检验'!K18="异味",'4、感官质量检验'!K18="霉变",'4、感官质量检验'!K18="异味及霉变",综合判定!AT18&lt;AV18),"A类缺陷，批否",IF(综合判定!AT18&lt;('4、感官质量检验'!J18-2),"B类","合格")))</f>
        <v/>
      </c>
      <c r="AX18" s="110" t="str">
        <f>IF('5、主流烟气检验'!R18="","",IF(('5、主流烟气检验'!R18&lt;=4),1,IF(AND('5、主流烟气检验'!R18&gt;=5,'5、主流烟气检验'!R18&lt;=9),1.5,2)))</f>
        <v/>
      </c>
      <c r="AY18" s="106" t="str">
        <f>IF('5、主流烟气检验'!R18="","",IF('5、主流烟气检验'!R18&lt;=8,100,IF(AND('5、主流烟气检验'!R18&gt;=9,'5、主流烟气检验'!R18&lt;=12),80,0)))</f>
        <v/>
      </c>
      <c r="AZ18" s="106" t="str">
        <f>IF('5、主流烟气检验'!S18="","",IF(ABS('5、主流烟气检验'!R18-'5、主流烟气检验'!S18)&lt;=AX18,AY18,0))</f>
        <v/>
      </c>
      <c r="BA18" s="78" t="str">
        <f t="shared" si="3"/>
        <v/>
      </c>
      <c r="BB18" s="106" t="str">
        <f>IF('5、主流烟气检验'!T18="","",IF(('5、主流烟气检验'!T18&lt;=0.4),0.1,IF(AND('5、主流烟气检验'!T18&gt;=0.5,'5、主流烟气检验'!T18&lt;=1),0.2,0.3)))</f>
        <v/>
      </c>
      <c r="BC18" s="106" t="str">
        <f>IF('5、主流烟气检验'!U18="","",IF(ABS('5、主流烟气检验'!T18-'5、主流烟气检验'!U18)&lt;=BB18,100,0))</f>
        <v/>
      </c>
      <c r="BD18" s="106" t="str">
        <f>IF('5、主流烟气检验'!V18="","",IF(('5、主流烟气检验'!V18&lt;=4),1,IF(AND('5、主流烟气检验'!V18&gt;=5,'5、主流烟气检验'!V18&lt;=10),2,3)))</f>
        <v/>
      </c>
      <c r="BE18" s="106" t="str">
        <f>IF('5、主流烟气检验'!V18="","",IF('5、主流烟气检验'!V18&lt;=10,100,IF(AND('5、主流烟气检验'!V18&gt;=11,'5、主流烟气检验'!V18&lt;=15),80,0)))</f>
        <v/>
      </c>
      <c r="BF18" s="109" t="str">
        <f>IF('5、主流烟气检验'!W18="","",IF(ABS('5、主流烟气检验'!W18-'5、主流烟气检验'!V18)&lt;=BD18,BE18,0))</f>
        <v/>
      </c>
      <c r="BG18" s="113" t="str">
        <f ca="1" t="shared" si="0"/>
        <v/>
      </c>
    </row>
    <row r="19" ht="12" customHeight="1" spans="2:59">
      <c r="B19" s="77" t="str">
        <f>IF('1、包装标识检验'!B19="","",'1、包装标识检验'!B19)</f>
        <v/>
      </c>
      <c r="C19" s="78" t="str">
        <f>IF('1、包装标识检验'!C19="","",'1、包装标识检验'!C19)</f>
        <v/>
      </c>
      <c r="D19" s="78" t="str">
        <f>IF('1、包装标识检验'!D19="","",'1、包装标识检验'!D19)</f>
        <v/>
      </c>
      <c r="E19" s="78" t="str">
        <f>IF('1、包装标识检验'!E19="","",'1、包装标识检验'!E19)</f>
        <v/>
      </c>
      <c r="F19" s="79" t="str">
        <f>IF('1、包装标识检验'!F19="","",'1、包装标识检验'!F19)</f>
        <v/>
      </c>
      <c r="G19" s="78" t="str">
        <f>IF('1、包装标识检验'!G19="","",'1、包装标识检验'!G19)</f>
        <v/>
      </c>
      <c r="H19" s="78" t="str">
        <f>IF('1、包装标识检验'!H19="","",'1、包装标识检验'!H19)</f>
        <v/>
      </c>
      <c r="I19" s="88" t="str">
        <f>IF('1、包装标识检验'!I19="","",'1、包装标识检验'!I19)</f>
        <v/>
      </c>
      <c r="J19" s="89" t="str">
        <f>IF('1、包装标识检验'!J19="合格","合格",IF('1、包装标识检验'!J19="","",IF('1、包装标识检验'!J19="A类","A类，批否",IF('1、包装标识检验'!J19="B类","B类，合格"))))</f>
        <v/>
      </c>
      <c r="K19" s="90" t="str">
        <f>IF('1、包装标识检验'!J19="","",IF('1、包装标识检验'!J19="合格",100,IF('1、包装标识检验'!J19="A类",0,100-综合判定!J19)))</f>
        <v/>
      </c>
      <c r="L19" s="77" t="str">
        <f ca="1">IF(B19="","",100-SUM(综合判定!P19,综合判定!Q19,综合判定!R19,综合判定!S19,综合判定!T19,综合判定!U19,综合判定!W19,综合判定!V19,综合判定!X19,综合判定!Y19,综合判定!Z19,综合判定!AA19,综合判定!AB19,综合判定!AC19,综合判定!AD19,综合判定!AE19,综合判定!AF19,综合判定!AG19,综合判定!AH19,综合判定!AI19,综合判定!AJ19,综合判定!AK19,综合判定!AL19,综合判定!AM19,综合判定!AN19,综合判定!AO19,综合判定!AP19,综合判定!AQ19,综合判定!AR19,综合判定!AS19))</f>
        <v/>
      </c>
      <c r="M19" s="78" t="str">
        <f ca="1" t="shared" si="1"/>
        <v/>
      </c>
      <c r="N19" s="91" t="str">
        <f ca="1" t="shared" si="2"/>
        <v/>
      </c>
      <c r="O19" s="92"/>
      <c r="P19" s="93" t="str">
        <f>IF('2、物理特性检验'!L19="","",'2、物理特性检验'!L19*0.2)</f>
        <v/>
      </c>
      <c r="Q19" s="95" t="str">
        <f>IF('2、物理特性检验'!O19="","",'2、物理特性检验'!O19*0.5)</f>
        <v/>
      </c>
      <c r="R19" s="95" t="str">
        <f>IF('2、物理特性检验'!R19="","",'2、物理特性检验'!R19*0.2)</f>
        <v/>
      </c>
      <c r="S19" s="95" t="str">
        <f>IF('2、物理特性检验'!U19="","",'2、物理特性检验'!U19*1)</f>
        <v/>
      </c>
      <c r="T19" s="95" t="str">
        <f>IF('2、物理特性检验'!X19="","",'2、物理特性检验'!X19*0.5)</f>
        <v/>
      </c>
      <c r="U19" s="95" t="str">
        <f>IF('2、物理特性检验'!AA19="","",'2、物理特性检验'!AA19*0.2)</f>
        <v/>
      </c>
      <c r="V19" s="95" t="str">
        <f>IF('2、物理特性检验'!AH19="","",IF(('2、物理特性检验'!AH19&gt;13.5)+('2、物理特性检验'!AH19&lt;10.5),6,IF(ABS('2、物理特性检验'!AH19-'2、物理特性检验'!AI19)&gt;1,3,IF(ABS('2、物理特性检验'!AH19-'2、物理特性检验'!AI19)&gt;0.5,2,""))))</f>
        <v/>
      </c>
      <c r="W19" s="95" t="str">
        <f>IF('2、物理特性检验'!AG19="","",'2、物理特性检验'!AG19*15)</f>
        <v/>
      </c>
      <c r="X19" s="95" t="str">
        <f>IF('2、物理特性检验'!AJ19="","",IF(('2、物理特性检验'!AJ19&gt;=3)*('2、物理特性检验'!AL19=0),4,IF(('2、物理特性检验'!AJ19&gt;=3.5)*('2、物理特性检验'!AL19=1),4,"")))</f>
        <v/>
      </c>
      <c r="Y19" s="95" t="str">
        <f>IF('2、物理特性检验'!AK19="","",'2、物理特性检验'!AK19*5)</f>
        <v/>
      </c>
      <c r="Z19" s="97" t="str">
        <f ca="1">IF('3、外观质量检验'!L19="","",SUMIF(外观!$AI:$AJ,'3、外观质量检验'!L19,外观!$AJ:$AJ)*'3、外观质量检验'!M19)</f>
        <v/>
      </c>
      <c r="AA19" s="97" t="str">
        <f ca="1">IF('3、外观质量检验'!O19="","",SUMIF(外观!$AI:$AJ,'3、外观质量检验'!O19,外观!$AJ:$AJ)*'3、外观质量检验'!P19)</f>
        <v/>
      </c>
      <c r="AB19" s="97" t="str">
        <f ca="1">IF('3、外观质量检验'!R19="","",SUMIF(外观!$AI:$AJ,'3、外观质量检验'!R19,外观!$AJ:$AJ)*'3、外观质量检验'!S19)</f>
        <v/>
      </c>
      <c r="AC19" s="97" t="str">
        <f ca="1">IF('3、外观质量检验'!U19="","",SUMIF(外观!$AI:$AJ,'3、外观质量检验'!U19,外观!$AJ:$AJ)*'3、外观质量检验'!V19)</f>
        <v/>
      </c>
      <c r="AD19" s="97" t="str">
        <f ca="1">IF('3、外观质量检验'!X19="","",SUMIF(外观!$AI:$AJ,'3、外观质量检验'!X19,外观!$AJ:$AJ)*'3、外观质量检验'!Y19)</f>
        <v/>
      </c>
      <c r="AE19" s="97" t="str">
        <f ca="1">IF('3、外观质量检验'!AB19="","",SUMIF(外观!$AI:$AJ,'3、外观质量检验'!AB19,外观!$AJ:$AJ)*'3、外观质量检验'!AC19)</f>
        <v/>
      </c>
      <c r="AF19" s="97" t="str">
        <f ca="1">IF('3、外观质量检验'!AE19="","",SUMIF(外观!$AI:$AJ,'3、外观质量检验'!AE19,外观!$AJ:$AJ)*'3、外观质量检验'!AF19)</f>
        <v/>
      </c>
      <c r="AG19" s="97" t="str">
        <f ca="1">IF('3、外观质量检验'!AH19="","",SUMIF(外观!$AI:$AJ,'3、外观质量检验'!AH19,外观!$AJ:$AJ)*'3、外观质量检验'!AI19)</f>
        <v/>
      </c>
      <c r="AH19" s="97" t="str">
        <f ca="1">IF('3、外观质量检验'!AK19="","",SUMIF(外观!$AI:$AJ,'3、外观质量检验'!AK19,外观!$AJ:$AJ)*'3、外观质量检验'!AL19)</f>
        <v/>
      </c>
      <c r="AI19" s="97" t="str">
        <f ca="1">IF('3、外观质量检验'!AN19="","",SUMIF(外观!$AI:$AJ,'3、外观质量检验'!AN19,外观!$AJ:$AJ)*'3、外观质量检验'!AO19)</f>
        <v/>
      </c>
      <c r="AJ19" s="97" t="str">
        <f ca="1">IF('3、外观质量检验'!AR19="","",SUMIF(外观!$AI:$AJ,'3、外观质量检验'!AR19,外观!$AJ:$AJ)*'3、外观质量检验'!AS19)</f>
        <v/>
      </c>
      <c r="AK19" s="97" t="str">
        <f ca="1">IF('3、外观质量检验'!AU19="","",SUMIF(外观!$AI:$AJ,'3、外观质量检验'!AU19,外观!$AJ:$AJ)*'3、外观质量检验'!AV19)</f>
        <v/>
      </c>
      <c r="AL19" s="97" t="str">
        <f ca="1">IF('3、外观质量检验'!AX19="","",SUMIF(外观!$AI:$AJ,'3、外观质量检验'!AX19,外观!$AJ:$AJ)*'3、外观质量检验'!AY19)</f>
        <v/>
      </c>
      <c r="AM19" s="97" t="str">
        <f ca="1">IF('3、外观质量检验'!BA19="","",SUMIF(外观!$AI:$AJ,'3、外观质量检验'!BA19,外观!$AJ:$AJ)*'3、外观质量检验'!BB19)</f>
        <v/>
      </c>
      <c r="AN19" s="97" t="str">
        <f ca="1">IF('3、外观质量检验'!BD19="","",SUMIF(外观!$AI:$AJ,'3、外观质量检验'!BD19,外观!$AJ:$AJ)*'3、外观质量检验'!BE19)</f>
        <v/>
      </c>
      <c r="AO19" s="97" t="str">
        <f ca="1">IF('3、外观质量检验'!BH19="","",SUMIF(外观!$AI:$AJ,'3、外观质量检验'!BH19,外观!$AJ:$AJ)*'3、外观质量检验'!BI19)</f>
        <v/>
      </c>
      <c r="AP19" s="97" t="str">
        <f ca="1">IF('3、外观质量检验'!BK19="","",SUMIF(外观!$AI:$AJ,'3、外观质量检验'!BK19,外观!$AJ:$AJ)*'3、外观质量检验'!BL19)</f>
        <v/>
      </c>
      <c r="AQ19" s="97" t="str">
        <f ca="1">IF('3、外观质量检验'!BN19="","",SUMIF(外观!$AI:$AJ,'3、外观质量检验'!BN19,外观!$AJ:$AJ)*'3、外观质量检验'!BO19)</f>
        <v/>
      </c>
      <c r="AR19" s="97" t="str">
        <f ca="1">IF('3、外观质量检验'!BQ19="","",SUMIF(外观!$AI:$AJ,'3、外观质量检验'!BQ19,外观!$AJ:$AJ)*'3、外观质量检验'!BR19)</f>
        <v/>
      </c>
      <c r="AS19" s="103" t="str">
        <f ca="1">IF('3、外观质量检验'!BT19="","",SUMIF(外观!$AI:$AJ,'3、外观质量检验'!BT19,外观!$AJ:$AJ)*'3、外观质量检验'!BU19)</f>
        <v/>
      </c>
      <c r="AT19" s="104" t="str">
        <f>IF(('4、感官质量检验'!L19="")+('4、感官质量检验'!M19="")+('4、感官质量检验'!N19="")+('4、感官质量检验'!O19="")+('4、感官质量检验'!P19="")+('4、感官质量检验'!Q19=""),"",SUM('4、感官质量检验'!L19:Q19))</f>
        <v/>
      </c>
      <c r="AU19" s="105" t="str">
        <f>IF('4、感官质量检验'!K19="","",'4、感官质量检验'!K19)</f>
        <v/>
      </c>
      <c r="AV19" s="106" t="str">
        <f>IF('4、感官质量检验'!D19="","",IF('4、感官质量检验'!D19="一类",85,IF('4、感官质量检验'!D19="二、三类",75,60)))</f>
        <v/>
      </c>
      <c r="AW19" s="109" t="str">
        <f>IF(AND(综合判定!AT19="",'4、感官质量检验'!K19=""),"",IF(OR('4、感官质量检验'!K19="异味",'4、感官质量检验'!K19="霉变",'4、感官质量检验'!K19="异味及霉变",综合判定!AT19&lt;AV19),"A类缺陷，批否",IF(综合判定!AT19&lt;('4、感官质量检验'!J19-2),"B类","合格")))</f>
        <v/>
      </c>
      <c r="AX19" s="110" t="str">
        <f>IF('5、主流烟气检验'!R19="","",IF(('5、主流烟气检验'!R19&lt;=4),1,IF(AND('5、主流烟气检验'!R19&gt;=5,'5、主流烟气检验'!R19&lt;=9),1.5,2)))</f>
        <v/>
      </c>
      <c r="AY19" s="106" t="str">
        <f>IF('5、主流烟气检验'!R19="","",IF('5、主流烟气检验'!R19&lt;=8,100,IF(AND('5、主流烟气检验'!R19&gt;=9,'5、主流烟气检验'!R19&lt;=12),80,0)))</f>
        <v/>
      </c>
      <c r="AZ19" s="106" t="str">
        <f>IF('5、主流烟气检验'!S19="","",IF(ABS('5、主流烟气检验'!R19-'5、主流烟气检验'!S19)&lt;=AX19,AY19,0))</f>
        <v/>
      </c>
      <c r="BA19" s="78" t="str">
        <f t="shared" si="3"/>
        <v/>
      </c>
      <c r="BB19" s="106" t="str">
        <f>IF('5、主流烟气检验'!T19="","",IF(('5、主流烟气检验'!T19&lt;=0.4),0.1,IF(AND('5、主流烟气检验'!T19&gt;=0.5,'5、主流烟气检验'!T19&lt;=1),0.2,0.3)))</f>
        <v/>
      </c>
      <c r="BC19" s="106" t="str">
        <f>IF('5、主流烟气检验'!U19="","",IF(ABS('5、主流烟气检验'!T19-'5、主流烟气检验'!U19)&lt;=BB19,100,0))</f>
        <v/>
      </c>
      <c r="BD19" s="106" t="str">
        <f>IF('5、主流烟气检验'!V19="","",IF(('5、主流烟气检验'!V19&lt;=4),1,IF(AND('5、主流烟气检验'!V19&gt;=5,'5、主流烟气检验'!V19&lt;=10),2,3)))</f>
        <v/>
      </c>
      <c r="BE19" s="106" t="str">
        <f>IF('5、主流烟气检验'!V19="","",IF('5、主流烟气检验'!V19&lt;=10,100,IF(AND('5、主流烟气检验'!V19&gt;=11,'5、主流烟气检验'!V19&lt;=15),80,0)))</f>
        <v/>
      </c>
      <c r="BF19" s="109" t="str">
        <f>IF('5、主流烟气检验'!W19="","",IF(ABS('5、主流烟气检验'!W19-'5、主流烟气检验'!V19)&lt;=BD19,BE19,0))</f>
        <v/>
      </c>
      <c r="BG19" s="113" t="str">
        <f ca="1" t="shared" si="0"/>
        <v/>
      </c>
    </row>
    <row r="20" ht="12" customHeight="1" spans="2:59">
      <c r="B20" s="77" t="str">
        <f>IF('1、包装标识检验'!B20="","",'1、包装标识检验'!B20)</f>
        <v/>
      </c>
      <c r="C20" s="78" t="str">
        <f>IF('1、包装标识检验'!C20="","",'1、包装标识检验'!C20)</f>
        <v/>
      </c>
      <c r="D20" s="78" t="str">
        <f>IF('1、包装标识检验'!D20="","",'1、包装标识检验'!D20)</f>
        <v/>
      </c>
      <c r="E20" s="78" t="str">
        <f>IF('1、包装标识检验'!E20="","",'1、包装标识检验'!E20)</f>
        <v/>
      </c>
      <c r="F20" s="79" t="str">
        <f>IF('1、包装标识检验'!F20="","",'1、包装标识检验'!F20)</f>
        <v/>
      </c>
      <c r="G20" s="78" t="str">
        <f>IF('1、包装标识检验'!G20="","",'1、包装标识检验'!G20)</f>
        <v/>
      </c>
      <c r="H20" s="78" t="str">
        <f>IF('1、包装标识检验'!H20="","",'1、包装标识检验'!H20)</f>
        <v/>
      </c>
      <c r="I20" s="88" t="str">
        <f>IF('1、包装标识检验'!I20="","",'1、包装标识检验'!I20)</f>
        <v/>
      </c>
      <c r="J20" s="89" t="str">
        <f>IF('1、包装标识检验'!J20="合格","合格",IF('1、包装标识检验'!J20="","",IF('1、包装标识检验'!J20="A类","A类，批否",IF('1、包装标识检验'!J20="B类","B类，合格"))))</f>
        <v/>
      </c>
      <c r="K20" s="90" t="str">
        <f>IF('1、包装标识检验'!J20="","",IF('1、包装标识检验'!J20="合格",100,IF('1、包装标识检验'!J20="A类",0,100-综合判定!J20)))</f>
        <v/>
      </c>
      <c r="L20" s="77" t="str">
        <f ca="1">IF(B20="","",100-SUM(综合判定!P20,综合判定!Q20,综合判定!R20,综合判定!S20,综合判定!T20,综合判定!U20,综合判定!W20,综合判定!V20,综合判定!X20,综合判定!Y20,综合判定!Z20,综合判定!AA20,综合判定!AB20,综合判定!AC20,综合判定!AD20,综合判定!AE20,综合判定!AF20,综合判定!AG20,综合判定!AH20,综合判定!AI20,综合判定!AJ20,综合判定!AK20,综合判定!AL20,综合判定!AM20,综合判定!AN20,综合判定!AO20,综合判定!AP20,综合判定!AQ20,综合判定!AR20,综合判定!AS20))</f>
        <v/>
      </c>
      <c r="M20" s="78" t="str">
        <f ca="1" t="shared" si="1"/>
        <v/>
      </c>
      <c r="N20" s="91" t="str">
        <f ca="1" t="shared" si="2"/>
        <v/>
      </c>
      <c r="O20" s="92"/>
      <c r="P20" s="93" t="str">
        <f>IF('2、物理特性检验'!L20="","",'2、物理特性检验'!L20*0.2)</f>
        <v/>
      </c>
      <c r="Q20" s="95" t="str">
        <f>IF('2、物理特性检验'!O20="","",'2、物理特性检验'!O20*0.5)</f>
        <v/>
      </c>
      <c r="R20" s="95" t="str">
        <f>IF('2、物理特性检验'!R20="","",'2、物理特性检验'!R20*0.2)</f>
        <v/>
      </c>
      <c r="S20" s="95" t="str">
        <f>IF('2、物理特性检验'!U20="","",'2、物理特性检验'!U20*1)</f>
        <v/>
      </c>
      <c r="T20" s="95" t="str">
        <f>IF('2、物理特性检验'!X20="","",'2、物理特性检验'!X20*0.5)</f>
        <v/>
      </c>
      <c r="U20" s="95" t="str">
        <f>IF('2、物理特性检验'!AA20="","",'2、物理特性检验'!AA20*0.2)</f>
        <v/>
      </c>
      <c r="V20" s="95" t="str">
        <f>IF('2、物理特性检验'!AH20="","",IF(('2、物理特性检验'!AH20&gt;13.5)+('2、物理特性检验'!AH20&lt;10.5),6,IF(ABS('2、物理特性检验'!AH20-'2、物理特性检验'!AI20)&gt;1,3,IF(ABS('2、物理特性检验'!AH20-'2、物理特性检验'!AI20)&gt;0.5,2,""))))</f>
        <v/>
      </c>
      <c r="W20" s="95" t="str">
        <f>IF('2、物理特性检验'!AG20="","",'2、物理特性检验'!AG20*15)</f>
        <v/>
      </c>
      <c r="X20" s="95" t="str">
        <f>IF('2、物理特性检验'!AJ20="","",IF(('2、物理特性检验'!AJ20&gt;=3)*('2、物理特性检验'!AL20=0),4,IF(('2、物理特性检验'!AJ20&gt;=3.5)*('2、物理特性检验'!AL20=1),4,"")))</f>
        <v/>
      </c>
      <c r="Y20" s="95" t="str">
        <f>IF('2、物理特性检验'!AK20="","",'2、物理特性检验'!AK20*5)</f>
        <v/>
      </c>
      <c r="Z20" s="97" t="str">
        <f ca="1">IF('3、外观质量检验'!L20="","",SUMIF(外观!$AI:$AJ,'3、外观质量检验'!L20,外观!$AJ:$AJ)*'3、外观质量检验'!M20)</f>
        <v/>
      </c>
      <c r="AA20" s="97" t="str">
        <f ca="1">IF('3、外观质量检验'!O20="","",SUMIF(外观!$AI:$AJ,'3、外观质量检验'!O20,外观!$AJ:$AJ)*'3、外观质量检验'!P20)</f>
        <v/>
      </c>
      <c r="AB20" s="97" t="str">
        <f ca="1">IF('3、外观质量检验'!R20="","",SUMIF(外观!$AI:$AJ,'3、外观质量检验'!R20,外观!$AJ:$AJ)*'3、外观质量检验'!S20)</f>
        <v/>
      </c>
      <c r="AC20" s="97" t="str">
        <f ca="1">IF('3、外观质量检验'!U20="","",SUMIF(外观!$AI:$AJ,'3、外观质量检验'!U20,外观!$AJ:$AJ)*'3、外观质量检验'!V20)</f>
        <v/>
      </c>
      <c r="AD20" s="97" t="str">
        <f ca="1">IF('3、外观质量检验'!X20="","",SUMIF(外观!$AI:$AJ,'3、外观质量检验'!X20,外观!$AJ:$AJ)*'3、外观质量检验'!Y20)</f>
        <v/>
      </c>
      <c r="AE20" s="97" t="str">
        <f ca="1">IF('3、外观质量检验'!AB20="","",SUMIF(外观!$AI:$AJ,'3、外观质量检验'!AB20,外观!$AJ:$AJ)*'3、外观质量检验'!AC20)</f>
        <v/>
      </c>
      <c r="AF20" s="97" t="str">
        <f ca="1">IF('3、外观质量检验'!AE20="","",SUMIF(外观!$AI:$AJ,'3、外观质量检验'!AE20,外观!$AJ:$AJ)*'3、外观质量检验'!AF20)</f>
        <v/>
      </c>
      <c r="AG20" s="97" t="str">
        <f ca="1">IF('3、外观质量检验'!AH20="","",SUMIF(外观!$AI:$AJ,'3、外观质量检验'!AH20,外观!$AJ:$AJ)*'3、外观质量检验'!AI20)</f>
        <v/>
      </c>
      <c r="AH20" s="97" t="str">
        <f ca="1">IF('3、外观质量检验'!AK20="","",SUMIF(外观!$AI:$AJ,'3、外观质量检验'!AK20,外观!$AJ:$AJ)*'3、外观质量检验'!AL20)</f>
        <v/>
      </c>
      <c r="AI20" s="97" t="str">
        <f ca="1">IF('3、外观质量检验'!AN20="","",SUMIF(外观!$AI:$AJ,'3、外观质量检验'!AN20,外观!$AJ:$AJ)*'3、外观质量检验'!AO20)</f>
        <v/>
      </c>
      <c r="AJ20" s="97" t="str">
        <f ca="1">IF('3、外观质量检验'!AR20="","",SUMIF(外观!$AI:$AJ,'3、外观质量检验'!AR20,外观!$AJ:$AJ)*'3、外观质量检验'!AS20)</f>
        <v/>
      </c>
      <c r="AK20" s="97" t="str">
        <f ca="1">IF('3、外观质量检验'!AU20="","",SUMIF(外观!$AI:$AJ,'3、外观质量检验'!AU20,外观!$AJ:$AJ)*'3、外观质量检验'!AV20)</f>
        <v/>
      </c>
      <c r="AL20" s="97" t="str">
        <f ca="1">IF('3、外观质量检验'!AX20="","",SUMIF(外观!$AI:$AJ,'3、外观质量检验'!AX20,外观!$AJ:$AJ)*'3、外观质量检验'!AY20)</f>
        <v/>
      </c>
      <c r="AM20" s="97" t="str">
        <f ca="1">IF('3、外观质量检验'!BA20="","",SUMIF(外观!$AI:$AJ,'3、外观质量检验'!BA20,外观!$AJ:$AJ)*'3、外观质量检验'!BB20)</f>
        <v/>
      </c>
      <c r="AN20" s="97" t="str">
        <f ca="1">IF('3、外观质量检验'!BD20="","",SUMIF(外观!$AI:$AJ,'3、外观质量检验'!BD20,外观!$AJ:$AJ)*'3、外观质量检验'!BE20)</f>
        <v/>
      </c>
      <c r="AO20" s="97" t="str">
        <f ca="1">IF('3、外观质量检验'!BH20="","",SUMIF(外观!$AI:$AJ,'3、外观质量检验'!BH20,外观!$AJ:$AJ)*'3、外观质量检验'!BI20)</f>
        <v/>
      </c>
      <c r="AP20" s="97" t="str">
        <f ca="1">IF('3、外观质量检验'!BK20="","",SUMIF(外观!$AI:$AJ,'3、外观质量检验'!BK20,外观!$AJ:$AJ)*'3、外观质量检验'!BL20)</f>
        <v/>
      </c>
      <c r="AQ20" s="97" t="str">
        <f ca="1">IF('3、外观质量检验'!BN20="","",SUMIF(外观!$AI:$AJ,'3、外观质量检验'!BN20,外观!$AJ:$AJ)*'3、外观质量检验'!BO20)</f>
        <v/>
      </c>
      <c r="AR20" s="97" t="str">
        <f ca="1">IF('3、外观质量检验'!BQ20="","",SUMIF(外观!$AI:$AJ,'3、外观质量检验'!BQ20,外观!$AJ:$AJ)*'3、外观质量检验'!BR20)</f>
        <v/>
      </c>
      <c r="AS20" s="103" t="str">
        <f ca="1">IF('3、外观质量检验'!BT20="","",SUMIF(外观!$AI:$AJ,'3、外观质量检验'!BT20,外观!$AJ:$AJ)*'3、外观质量检验'!BU20)</f>
        <v/>
      </c>
      <c r="AT20" s="104" t="str">
        <f>IF(('4、感官质量检验'!L20="")+('4、感官质量检验'!M20="")+('4、感官质量检验'!N20="")+('4、感官质量检验'!O20="")+('4、感官质量检验'!P20="")+('4、感官质量检验'!Q20=""),"",SUM('4、感官质量检验'!L20:Q20))</f>
        <v/>
      </c>
      <c r="AU20" s="105" t="str">
        <f>IF('4、感官质量检验'!K20="","",'4、感官质量检验'!K20)</f>
        <v/>
      </c>
      <c r="AV20" s="106" t="str">
        <f>IF('4、感官质量检验'!D20="","",IF('4、感官质量检验'!D20="一类",85,IF('4、感官质量检验'!D20="二、三类",75,60)))</f>
        <v/>
      </c>
      <c r="AW20" s="109" t="str">
        <f>IF(AND(综合判定!AT20="",'4、感官质量检验'!K20=""),"",IF(OR('4、感官质量检验'!K20="异味",'4、感官质量检验'!K20="霉变",'4、感官质量检验'!K20="异味及霉变",综合判定!AT20&lt;AV20),"A类缺陷，批否",IF(综合判定!AT20&lt;('4、感官质量检验'!J20-2),"B类","合格")))</f>
        <v/>
      </c>
      <c r="AX20" s="110" t="str">
        <f>IF('5、主流烟气检验'!R20="","",IF(('5、主流烟气检验'!R20&lt;=4),1,IF(AND('5、主流烟气检验'!R20&gt;=5,'5、主流烟气检验'!R20&lt;=9),1.5,2)))</f>
        <v/>
      </c>
      <c r="AY20" s="106" t="str">
        <f>IF('5、主流烟气检验'!R20="","",IF('5、主流烟气检验'!R20&lt;=8,100,IF(AND('5、主流烟气检验'!R20&gt;=9,'5、主流烟气检验'!R20&lt;=12),80,0)))</f>
        <v/>
      </c>
      <c r="AZ20" s="106" t="str">
        <f>IF('5、主流烟气检验'!S20="","",IF(ABS('5、主流烟气检验'!R20-'5、主流烟气检验'!S20)&lt;=AX20,AY20,0))</f>
        <v/>
      </c>
      <c r="BA20" s="78" t="str">
        <f t="shared" si="3"/>
        <v/>
      </c>
      <c r="BB20" s="106" t="str">
        <f>IF('5、主流烟气检验'!T20="","",IF(('5、主流烟气检验'!T20&lt;=0.4),0.1,IF(AND('5、主流烟气检验'!T20&gt;=0.5,'5、主流烟气检验'!T20&lt;=1),0.2,0.3)))</f>
        <v/>
      </c>
      <c r="BC20" s="106" t="str">
        <f>IF('5、主流烟气检验'!U20="","",IF(ABS('5、主流烟气检验'!T20-'5、主流烟气检验'!U20)&lt;=BB20,100,0))</f>
        <v/>
      </c>
      <c r="BD20" s="106" t="str">
        <f>IF('5、主流烟气检验'!V20="","",IF(('5、主流烟气检验'!V20&lt;=4),1,IF(AND('5、主流烟气检验'!V20&gt;=5,'5、主流烟气检验'!V20&lt;=10),2,3)))</f>
        <v/>
      </c>
      <c r="BE20" s="106" t="str">
        <f>IF('5、主流烟气检验'!V20="","",IF('5、主流烟气检验'!V20&lt;=10,100,IF(AND('5、主流烟气检验'!V20&gt;=11,'5、主流烟气检验'!V20&lt;=15),80,0)))</f>
        <v/>
      </c>
      <c r="BF20" s="109" t="str">
        <f>IF('5、主流烟气检验'!W20="","",IF(ABS('5、主流烟气检验'!W20-'5、主流烟气检验'!V20)&lt;=BD20,BE20,0))</f>
        <v/>
      </c>
      <c r="BG20" s="113" t="str">
        <f ca="1" t="shared" si="0"/>
        <v/>
      </c>
    </row>
    <row r="21" ht="12" customHeight="1" spans="2:59">
      <c r="B21" s="77" t="str">
        <f>IF('1、包装标识检验'!B21="","",'1、包装标识检验'!B21)</f>
        <v/>
      </c>
      <c r="C21" s="78" t="str">
        <f>IF('1、包装标识检验'!C21="","",'1、包装标识检验'!C21)</f>
        <v/>
      </c>
      <c r="D21" s="78" t="str">
        <f>IF('1、包装标识检验'!D21="","",'1、包装标识检验'!D21)</f>
        <v/>
      </c>
      <c r="E21" s="78" t="str">
        <f>IF('1、包装标识检验'!E21="","",'1、包装标识检验'!E21)</f>
        <v/>
      </c>
      <c r="F21" s="79" t="str">
        <f>IF('1、包装标识检验'!F21="","",'1、包装标识检验'!F21)</f>
        <v/>
      </c>
      <c r="G21" s="78" t="str">
        <f>IF('1、包装标识检验'!G21="","",'1、包装标识检验'!G21)</f>
        <v/>
      </c>
      <c r="H21" s="78" t="str">
        <f>IF('1、包装标识检验'!H21="","",'1、包装标识检验'!H21)</f>
        <v/>
      </c>
      <c r="I21" s="88" t="str">
        <f>IF('1、包装标识检验'!I21="","",'1、包装标识检验'!I21)</f>
        <v/>
      </c>
      <c r="J21" s="89" t="str">
        <f>IF('1、包装标识检验'!J21="合格","合格",IF('1、包装标识检验'!J21="","",IF('1、包装标识检验'!J21="A类","A类，批否",IF('1、包装标识检验'!J21="B类","B类，合格"))))</f>
        <v/>
      </c>
      <c r="K21" s="90" t="str">
        <f>IF('1、包装标识检验'!J21="","",IF('1、包装标识检验'!J21="合格",100,IF('1、包装标识检验'!J21="A类",0,100-综合判定!J21)))</f>
        <v/>
      </c>
      <c r="L21" s="77" t="str">
        <f ca="1">IF(B21="","",100-SUM(综合判定!P21,综合判定!Q21,综合判定!R21,综合判定!S21,综合判定!T21,综合判定!U21,综合判定!W21,综合判定!V21,综合判定!X21,综合判定!Y21,综合判定!Z21,综合判定!AA21,综合判定!AB21,综合判定!AC21,综合判定!AD21,综合判定!AE21,综合判定!AF21,综合判定!AG21,综合判定!AH21,综合判定!AI21,综合判定!AJ21,综合判定!AK21,综合判定!AL21,综合判定!AM21,综合判定!AN21,综合判定!AO21,综合判定!AP21,综合判定!AQ21,综合判定!AR21,综合判定!AS21))</f>
        <v/>
      </c>
      <c r="M21" s="78" t="str">
        <f ca="1" t="shared" si="1"/>
        <v/>
      </c>
      <c r="N21" s="91" t="str">
        <f ca="1" t="shared" si="2"/>
        <v/>
      </c>
      <c r="O21" s="92"/>
      <c r="P21" s="93" t="str">
        <f>IF('2、物理特性检验'!L21="","",'2、物理特性检验'!L21*0.2)</f>
        <v/>
      </c>
      <c r="Q21" s="95" t="str">
        <f>IF('2、物理特性检验'!O21="","",'2、物理特性检验'!O21*0.5)</f>
        <v/>
      </c>
      <c r="R21" s="95" t="str">
        <f>IF('2、物理特性检验'!R21="","",'2、物理特性检验'!R21*0.2)</f>
        <v/>
      </c>
      <c r="S21" s="95" t="str">
        <f>IF('2、物理特性检验'!U21="","",'2、物理特性检验'!U21*1)</f>
        <v/>
      </c>
      <c r="T21" s="95" t="str">
        <f>IF('2、物理特性检验'!X21="","",'2、物理特性检验'!X21*0.5)</f>
        <v/>
      </c>
      <c r="U21" s="95" t="str">
        <f>IF('2、物理特性检验'!AA21="","",'2、物理特性检验'!AA21*0.2)</f>
        <v/>
      </c>
      <c r="V21" s="95" t="str">
        <f>IF('2、物理特性检验'!AH21="","",IF(('2、物理特性检验'!AH21&gt;13.5)+('2、物理特性检验'!AH21&lt;10.5),6,IF(ABS('2、物理特性检验'!AH21-'2、物理特性检验'!AI21)&gt;1,3,IF(ABS('2、物理特性检验'!AH21-'2、物理特性检验'!AI21)&gt;0.5,2,""))))</f>
        <v/>
      </c>
      <c r="W21" s="95" t="str">
        <f>IF('2、物理特性检验'!AG21="","",'2、物理特性检验'!AG21*15)</f>
        <v/>
      </c>
      <c r="X21" s="95" t="str">
        <f>IF('2、物理特性检验'!AJ21="","",IF(('2、物理特性检验'!AJ21&gt;=3)*('2、物理特性检验'!AL21=0),4,IF(('2、物理特性检验'!AJ21&gt;=3.5)*('2、物理特性检验'!AL21=1),4,"")))</f>
        <v/>
      </c>
      <c r="Y21" s="95" t="str">
        <f>IF('2、物理特性检验'!AK21="","",'2、物理特性检验'!AK21*5)</f>
        <v/>
      </c>
      <c r="Z21" s="97" t="str">
        <f ca="1">IF('3、外观质量检验'!L21="","",SUMIF(外观!$AI:$AJ,'3、外观质量检验'!L21,外观!$AJ:$AJ)*'3、外观质量检验'!M21)</f>
        <v/>
      </c>
      <c r="AA21" s="97" t="str">
        <f ca="1">IF('3、外观质量检验'!O21="","",SUMIF(外观!$AI:$AJ,'3、外观质量检验'!O21,外观!$AJ:$AJ)*'3、外观质量检验'!P21)</f>
        <v/>
      </c>
      <c r="AB21" s="97" t="str">
        <f ca="1">IF('3、外观质量检验'!R21="","",SUMIF(外观!$AI:$AJ,'3、外观质量检验'!R21,外观!$AJ:$AJ)*'3、外观质量检验'!S21)</f>
        <v/>
      </c>
      <c r="AC21" s="97" t="str">
        <f ca="1">IF('3、外观质量检验'!U21="","",SUMIF(外观!$AI:$AJ,'3、外观质量检验'!U21,外观!$AJ:$AJ)*'3、外观质量检验'!V21)</f>
        <v/>
      </c>
      <c r="AD21" s="97" t="str">
        <f ca="1">IF('3、外观质量检验'!X21="","",SUMIF(外观!$AI:$AJ,'3、外观质量检验'!X21,外观!$AJ:$AJ)*'3、外观质量检验'!Y21)</f>
        <v/>
      </c>
      <c r="AE21" s="97" t="str">
        <f ca="1">IF('3、外观质量检验'!AB21="","",SUMIF(外观!$AI:$AJ,'3、外观质量检验'!AB21,外观!$AJ:$AJ)*'3、外观质量检验'!AC21)</f>
        <v/>
      </c>
      <c r="AF21" s="97" t="str">
        <f ca="1">IF('3、外观质量检验'!AE21="","",SUMIF(外观!$AI:$AJ,'3、外观质量检验'!AE21,外观!$AJ:$AJ)*'3、外观质量检验'!AF21)</f>
        <v/>
      </c>
      <c r="AG21" s="97" t="str">
        <f ca="1">IF('3、外观质量检验'!AH21="","",SUMIF(外观!$AI:$AJ,'3、外观质量检验'!AH21,外观!$AJ:$AJ)*'3、外观质量检验'!AI21)</f>
        <v/>
      </c>
      <c r="AH21" s="97" t="str">
        <f ca="1">IF('3、外观质量检验'!AK21="","",SUMIF(外观!$AI:$AJ,'3、外观质量检验'!AK21,外观!$AJ:$AJ)*'3、外观质量检验'!AL21)</f>
        <v/>
      </c>
      <c r="AI21" s="97" t="str">
        <f ca="1">IF('3、外观质量检验'!AN21="","",SUMIF(外观!$AI:$AJ,'3、外观质量检验'!AN21,外观!$AJ:$AJ)*'3、外观质量检验'!AO21)</f>
        <v/>
      </c>
      <c r="AJ21" s="97" t="str">
        <f ca="1">IF('3、外观质量检验'!AR21="","",SUMIF(外观!$AI:$AJ,'3、外观质量检验'!AR21,外观!$AJ:$AJ)*'3、外观质量检验'!AS21)</f>
        <v/>
      </c>
      <c r="AK21" s="97" t="str">
        <f ca="1">IF('3、外观质量检验'!AU21="","",SUMIF(外观!$AI:$AJ,'3、外观质量检验'!AU21,外观!$AJ:$AJ)*'3、外观质量检验'!AV21)</f>
        <v/>
      </c>
      <c r="AL21" s="97" t="str">
        <f ca="1">IF('3、外观质量检验'!AX21="","",SUMIF(外观!$AI:$AJ,'3、外观质量检验'!AX21,外观!$AJ:$AJ)*'3、外观质量检验'!AY21)</f>
        <v/>
      </c>
      <c r="AM21" s="97" t="str">
        <f ca="1">IF('3、外观质量检验'!BA21="","",SUMIF(外观!$AI:$AJ,'3、外观质量检验'!BA21,外观!$AJ:$AJ)*'3、外观质量检验'!BB21)</f>
        <v/>
      </c>
      <c r="AN21" s="97" t="str">
        <f ca="1">IF('3、外观质量检验'!BD21="","",SUMIF(外观!$AI:$AJ,'3、外观质量检验'!BD21,外观!$AJ:$AJ)*'3、外观质量检验'!BE21)</f>
        <v/>
      </c>
      <c r="AO21" s="97" t="str">
        <f ca="1">IF('3、外观质量检验'!BH21="","",SUMIF(外观!$AI:$AJ,'3、外观质量检验'!BH21,外观!$AJ:$AJ)*'3、外观质量检验'!BI21)</f>
        <v/>
      </c>
      <c r="AP21" s="97" t="str">
        <f ca="1">IF('3、外观质量检验'!BK21="","",SUMIF(外观!$AI:$AJ,'3、外观质量检验'!BK21,外观!$AJ:$AJ)*'3、外观质量检验'!BL21)</f>
        <v/>
      </c>
      <c r="AQ21" s="97" t="str">
        <f ca="1">IF('3、外观质量检验'!BN21="","",SUMIF(外观!$AI:$AJ,'3、外观质量检验'!BN21,外观!$AJ:$AJ)*'3、外观质量检验'!BO21)</f>
        <v/>
      </c>
      <c r="AR21" s="97" t="str">
        <f ca="1">IF('3、外观质量检验'!BQ21="","",SUMIF(外观!$AI:$AJ,'3、外观质量检验'!BQ21,外观!$AJ:$AJ)*'3、外观质量检验'!BR21)</f>
        <v/>
      </c>
      <c r="AS21" s="103" t="str">
        <f ca="1">IF('3、外观质量检验'!BT21="","",SUMIF(外观!$AI:$AJ,'3、外观质量检验'!BT21,外观!$AJ:$AJ)*'3、外观质量检验'!BU21)</f>
        <v/>
      </c>
      <c r="AT21" s="104" t="str">
        <f>IF(('4、感官质量检验'!L21="")+('4、感官质量检验'!M21="")+('4、感官质量检验'!N21="")+('4、感官质量检验'!O21="")+('4、感官质量检验'!P21="")+('4、感官质量检验'!Q21=""),"",SUM('4、感官质量检验'!L21:Q21))</f>
        <v/>
      </c>
      <c r="AU21" s="105" t="str">
        <f>IF('4、感官质量检验'!K21="","",'4、感官质量检验'!K21)</f>
        <v/>
      </c>
      <c r="AV21" s="106" t="str">
        <f>IF('4、感官质量检验'!D21="","",IF('4、感官质量检验'!D21="一类",85,IF('4、感官质量检验'!D21="二、三类",75,60)))</f>
        <v/>
      </c>
      <c r="AW21" s="109" t="str">
        <f>IF(AND(综合判定!AT21="",'4、感官质量检验'!K21=""),"",IF(OR('4、感官质量检验'!K21="异味",'4、感官质量检验'!K21="霉变",'4、感官质量检验'!K21="异味及霉变",综合判定!AT21&lt;AV21),"A类缺陷，批否",IF(综合判定!AT21&lt;('4、感官质量检验'!J21-2),"B类","合格")))</f>
        <v/>
      </c>
      <c r="AX21" s="110" t="str">
        <f>IF('5、主流烟气检验'!R21="","",IF(('5、主流烟气检验'!R21&lt;=4),1,IF(AND('5、主流烟气检验'!R21&gt;=5,'5、主流烟气检验'!R21&lt;=9),1.5,2)))</f>
        <v/>
      </c>
      <c r="AY21" s="106" t="str">
        <f>IF('5、主流烟气检验'!R21="","",IF('5、主流烟气检验'!R21&lt;=8,100,IF(AND('5、主流烟气检验'!R21&gt;=9,'5、主流烟气检验'!R21&lt;=12),80,0)))</f>
        <v/>
      </c>
      <c r="AZ21" s="106" t="str">
        <f>IF('5、主流烟气检验'!S21="","",IF(ABS('5、主流烟气检验'!R21-'5、主流烟气检验'!S21)&lt;=AX21,AY21,0))</f>
        <v/>
      </c>
      <c r="BA21" s="78" t="str">
        <f t="shared" si="3"/>
        <v/>
      </c>
      <c r="BB21" s="106" t="str">
        <f>IF('5、主流烟气检验'!T21="","",IF(('5、主流烟气检验'!T21&lt;=0.4),0.1,IF(AND('5、主流烟气检验'!T21&gt;=0.5,'5、主流烟气检验'!T21&lt;=1),0.2,0.3)))</f>
        <v/>
      </c>
      <c r="BC21" s="106" t="str">
        <f>IF('5、主流烟气检验'!U21="","",IF(ABS('5、主流烟气检验'!T21-'5、主流烟气检验'!U21)&lt;=BB21,100,0))</f>
        <v/>
      </c>
      <c r="BD21" s="106" t="str">
        <f>IF('5、主流烟气检验'!V21="","",IF(('5、主流烟气检验'!V21&lt;=4),1,IF(AND('5、主流烟气检验'!V21&gt;=5,'5、主流烟气检验'!V21&lt;=10),2,3)))</f>
        <v/>
      </c>
      <c r="BE21" s="106" t="str">
        <f>IF('5、主流烟气检验'!V21="","",IF('5、主流烟气检验'!V21&lt;=10,100,IF(AND('5、主流烟气检验'!V21&gt;=11,'5、主流烟气检验'!V21&lt;=15),80,0)))</f>
        <v/>
      </c>
      <c r="BF21" s="109" t="str">
        <f>IF('5、主流烟气检验'!W21="","",IF(ABS('5、主流烟气检验'!W21-'5、主流烟气检验'!V21)&lt;=BD21,BE21,0))</f>
        <v/>
      </c>
      <c r="BG21" s="113" t="str">
        <f ca="1" t="shared" si="0"/>
        <v/>
      </c>
    </row>
    <row r="22" ht="12" customHeight="1" spans="2:59">
      <c r="B22" s="77" t="str">
        <f>IF('1、包装标识检验'!B22="","",'1、包装标识检验'!B22)</f>
        <v/>
      </c>
      <c r="C22" s="78" t="str">
        <f>IF('1、包装标识检验'!C22="","",'1、包装标识检验'!C22)</f>
        <v/>
      </c>
      <c r="D22" s="78" t="str">
        <f>IF('1、包装标识检验'!D22="","",'1、包装标识检验'!D22)</f>
        <v/>
      </c>
      <c r="E22" s="78" t="str">
        <f>IF('1、包装标识检验'!E22="","",'1、包装标识检验'!E22)</f>
        <v/>
      </c>
      <c r="F22" s="79" t="str">
        <f>IF('1、包装标识检验'!F22="","",'1、包装标识检验'!F22)</f>
        <v/>
      </c>
      <c r="G22" s="78" t="str">
        <f>IF('1、包装标识检验'!G22="","",'1、包装标识检验'!G22)</f>
        <v/>
      </c>
      <c r="H22" s="78" t="str">
        <f>IF('1、包装标识检验'!H22="","",'1、包装标识检验'!H22)</f>
        <v/>
      </c>
      <c r="I22" s="88" t="str">
        <f>IF('1、包装标识检验'!I22="","",'1、包装标识检验'!I22)</f>
        <v/>
      </c>
      <c r="J22" s="89" t="str">
        <f>IF('1、包装标识检验'!J22="合格","合格",IF('1、包装标识检验'!J22="","",IF('1、包装标识检验'!J22="A类","A类，批否",IF('1、包装标识检验'!J22="B类","B类，合格"))))</f>
        <v/>
      </c>
      <c r="K22" s="90" t="str">
        <f>IF('1、包装标识检验'!J22="","",IF('1、包装标识检验'!J22="合格",100,IF('1、包装标识检验'!J22="A类",0,100-综合判定!J22)))</f>
        <v/>
      </c>
      <c r="L22" s="77" t="str">
        <f ca="1">IF(B22="","",100-SUM(综合判定!P22,综合判定!Q22,综合判定!R22,综合判定!S22,综合判定!T22,综合判定!U22,综合判定!W22,综合判定!V22,综合判定!X22,综合判定!Y22,综合判定!Z22,综合判定!AA22,综合判定!AB22,综合判定!AC22,综合判定!AD22,综合判定!AE22,综合判定!AF22,综合判定!AG22,综合判定!AH22,综合判定!AI22,综合判定!AJ22,综合判定!AK22,综合判定!AL22,综合判定!AM22,综合判定!AN22,综合判定!AO22,综合判定!AP22,综合判定!AQ22,综合判定!AR22,综合判定!AS22))</f>
        <v/>
      </c>
      <c r="M22" s="78" t="str">
        <f ca="1" t="shared" si="1"/>
        <v/>
      </c>
      <c r="N22" s="91" t="str">
        <f ca="1" t="shared" si="2"/>
        <v/>
      </c>
      <c r="O22" s="92"/>
      <c r="P22" s="93" t="str">
        <f>IF('2、物理特性检验'!L22="","",'2、物理特性检验'!L22*0.2)</f>
        <v/>
      </c>
      <c r="Q22" s="95" t="str">
        <f>IF('2、物理特性检验'!O22="","",'2、物理特性检验'!O22*0.5)</f>
        <v/>
      </c>
      <c r="R22" s="95" t="str">
        <f>IF('2、物理特性检验'!R22="","",'2、物理特性检验'!R22*0.2)</f>
        <v/>
      </c>
      <c r="S22" s="95" t="str">
        <f>IF('2、物理特性检验'!U22="","",'2、物理特性检验'!U22*1)</f>
        <v/>
      </c>
      <c r="T22" s="95" t="str">
        <f>IF('2、物理特性检验'!X22="","",'2、物理特性检验'!X22*0.5)</f>
        <v/>
      </c>
      <c r="U22" s="95" t="str">
        <f>IF('2、物理特性检验'!AA22="","",'2、物理特性检验'!AA22*0.2)</f>
        <v/>
      </c>
      <c r="V22" s="95" t="str">
        <f>IF('2、物理特性检验'!AH22="","",IF(('2、物理特性检验'!AH22&gt;13.5)+('2、物理特性检验'!AH22&lt;10.5),6,IF(ABS('2、物理特性检验'!AH22-'2、物理特性检验'!AI22)&gt;1,3,IF(ABS('2、物理特性检验'!AH22-'2、物理特性检验'!AI22)&gt;0.5,2,""))))</f>
        <v/>
      </c>
      <c r="W22" s="95" t="str">
        <f>IF('2、物理特性检验'!AG22="","",'2、物理特性检验'!AG22*15)</f>
        <v/>
      </c>
      <c r="X22" s="95" t="str">
        <f>IF('2、物理特性检验'!AJ22="","",IF(('2、物理特性检验'!AJ22&gt;=3)*('2、物理特性检验'!AL22=0),4,IF(('2、物理特性检验'!AJ22&gt;=3.5)*('2、物理特性检验'!AL22=1),4,"")))</f>
        <v/>
      </c>
      <c r="Y22" s="95" t="str">
        <f>IF('2、物理特性检验'!AK22="","",'2、物理特性检验'!AK22*5)</f>
        <v/>
      </c>
      <c r="Z22" s="97" t="str">
        <f ca="1">IF('3、外观质量检验'!L22="","",SUMIF(外观!$AI:$AJ,'3、外观质量检验'!L22,外观!$AJ:$AJ)*'3、外观质量检验'!M22)</f>
        <v/>
      </c>
      <c r="AA22" s="97" t="str">
        <f ca="1">IF('3、外观质量检验'!O22="","",SUMIF(外观!$AI:$AJ,'3、外观质量检验'!O22,外观!$AJ:$AJ)*'3、外观质量检验'!P22)</f>
        <v/>
      </c>
      <c r="AB22" s="97" t="str">
        <f ca="1">IF('3、外观质量检验'!R22="","",SUMIF(外观!$AI:$AJ,'3、外观质量检验'!R22,外观!$AJ:$AJ)*'3、外观质量检验'!S22)</f>
        <v/>
      </c>
      <c r="AC22" s="97" t="str">
        <f ca="1">IF('3、外观质量检验'!U22="","",SUMIF(外观!$AI:$AJ,'3、外观质量检验'!U22,外观!$AJ:$AJ)*'3、外观质量检验'!V22)</f>
        <v/>
      </c>
      <c r="AD22" s="97" t="str">
        <f ca="1">IF('3、外观质量检验'!X22="","",SUMIF(外观!$AI:$AJ,'3、外观质量检验'!X22,外观!$AJ:$AJ)*'3、外观质量检验'!Y22)</f>
        <v/>
      </c>
      <c r="AE22" s="97" t="str">
        <f ca="1">IF('3、外观质量检验'!AB22="","",SUMIF(外观!$AI:$AJ,'3、外观质量检验'!AB22,外观!$AJ:$AJ)*'3、外观质量检验'!AC22)</f>
        <v/>
      </c>
      <c r="AF22" s="97" t="str">
        <f ca="1">IF('3、外观质量检验'!AE22="","",SUMIF(外观!$AI:$AJ,'3、外观质量检验'!AE22,外观!$AJ:$AJ)*'3、外观质量检验'!AF22)</f>
        <v/>
      </c>
      <c r="AG22" s="97" t="str">
        <f ca="1">IF('3、外观质量检验'!AH22="","",SUMIF(外观!$AI:$AJ,'3、外观质量检验'!AH22,外观!$AJ:$AJ)*'3、外观质量检验'!AI22)</f>
        <v/>
      </c>
      <c r="AH22" s="97" t="str">
        <f ca="1">IF('3、外观质量检验'!AK22="","",SUMIF(外观!$AI:$AJ,'3、外观质量检验'!AK22,外观!$AJ:$AJ)*'3、外观质量检验'!AL22)</f>
        <v/>
      </c>
      <c r="AI22" s="97" t="str">
        <f ca="1">IF('3、外观质量检验'!AN22="","",SUMIF(外观!$AI:$AJ,'3、外观质量检验'!AN22,外观!$AJ:$AJ)*'3、外观质量检验'!AO22)</f>
        <v/>
      </c>
      <c r="AJ22" s="97" t="str">
        <f ca="1">IF('3、外观质量检验'!AR22="","",SUMIF(外观!$AI:$AJ,'3、外观质量检验'!AR22,外观!$AJ:$AJ)*'3、外观质量检验'!AS22)</f>
        <v/>
      </c>
      <c r="AK22" s="97" t="str">
        <f ca="1">IF('3、外观质量检验'!AU22="","",SUMIF(外观!$AI:$AJ,'3、外观质量检验'!AU22,外观!$AJ:$AJ)*'3、外观质量检验'!AV22)</f>
        <v/>
      </c>
      <c r="AL22" s="97" t="str">
        <f ca="1">IF('3、外观质量检验'!AX22="","",SUMIF(外观!$AI:$AJ,'3、外观质量检验'!AX22,外观!$AJ:$AJ)*'3、外观质量检验'!AY22)</f>
        <v/>
      </c>
      <c r="AM22" s="97" t="str">
        <f ca="1">IF('3、外观质量检验'!BA22="","",SUMIF(外观!$AI:$AJ,'3、外观质量检验'!BA22,外观!$AJ:$AJ)*'3、外观质量检验'!BB22)</f>
        <v/>
      </c>
      <c r="AN22" s="97" t="str">
        <f ca="1">IF('3、外观质量检验'!BD22="","",SUMIF(外观!$AI:$AJ,'3、外观质量检验'!BD22,外观!$AJ:$AJ)*'3、外观质量检验'!BE22)</f>
        <v/>
      </c>
      <c r="AO22" s="97" t="str">
        <f ca="1">IF('3、外观质量检验'!BH22="","",SUMIF(外观!$AI:$AJ,'3、外观质量检验'!BH22,外观!$AJ:$AJ)*'3、外观质量检验'!BI22)</f>
        <v/>
      </c>
      <c r="AP22" s="97" t="str">
        <f ca="1">IF('3、外观质量检验'!BK22="","",SUMIF(外观!$AI:$AJ,'3、外观质量检验'!BK22,外观!$AJ:$AJ)*'3、外观质量检验'!BL22)</f>
        <v/>
      </c>
      <c r="AQ22" s="97" t="str">
        <f ca="1">IF('3、外观质量检验'!BN22="","",SUMIF(外观!$AI:$AJ,'3、外观质量检验'!BN22,外观!$AJ:$AJ)*'3、外观质量检验'!BO22)</f>
        <v/>
      </c>
      <c r="AR22" s="97" t="str">
        <f ca="1">IF('3、外观质量检验'!BQ22="","",SUMIF(外观!$AI:$AJ,'3、外观质量检验'!BQ22,外观!$AJ:$AJ)*'3、外观质量检验'!BR22)</f>
        <v/>
      </c>
      <c r="AS22" s="103" t="str">
        <f ca="1">IF('3、外观质量检验'!BT22="","",SUMIF(外观!$AI:$AJ,'3、外观质量检验'!BT22,外观!$AJ:$AJ)*'3、外观质量检验'!BU22)</f>
        <v/>
      </c>
      <c r="AT22" s="104" t="str">
        <f>IF(('4、感官质量检验'!L22="")+('4、感官质量检验'!M22="")+('4、感官质量检验'!N22="")+('4、感官质量检验'!O22="")+('4、感官质量检验'!P22="")+('4、感官质量检验'!Q22=""),"",SUM('4、感官质量检验'!L22:Q22))</f>
        <v/>
      </c>
      <c r="AU22" s="105" t="str">
        <f>IF('4、感官质量检验'!K22="","",'4、感官质量检验'!K22)</f>
        <v/>
      </c>
      <c r="AV22" s="106" t="str">
        <f>IF('4、感官质量检验'!D22="","",IF('4、感官质量检验'!D22="一类",85,IF('4、感官质量检验'!D22="二、三类",75,60)))</f>
        <v/>
      </c>
      <c r="AW22" s="109" t="str">
        <f>IF(AND(综合判定!AT22="",'4、感官质量检验'!K22=""),"",IF(OR('4、感官质量检验'!K22="异味",'4、感官质量检验'!K22="霉变",'4、感官质量检验'!K22="异味及霉变",综合判定!AT22&lt;AV22),"A类缺陷，批否",IF(综合判定!AT22&lt;('4、感官质量检验'!J22-2),"B类","合格")))</f>
        <v/>
      </c>
      <c r="AX22" s="110" t="str">
        <f>IF('5、主流烟气检验'!R22="","",IF(('5、主流烟气检验'!R22&lt;=4),1,IF(AND('5、主流烟气检验'!R22&gt;=5,'5、主流烟气检验'!R22&lt;=9),1.5,2)))</f>
        <v/>
      </c>
      <c r="AY22" s="106" t="str">
        <f>IF('5、主流烟气检验'!R22="","",IF('5、主流烟气检验'!R22&lt;=8,100,IF(AND('5、主流烟气检验'!R22&gt;=9,'5、主流烟气检验'!R22&lt;=12),80,0)))</f>
        <v/>
      </c>
      <c r="AZ22" s="106" t="str">
        <f>IF('5、主流烟气检验'!S22="","",IF(ABS('5、主流烟气检验'!R22-'5、主流烟气检验'!S22)&lt;=AX22,AY22,0))</f>
        <v/>
      </c>
      <c r="BA22" s="78" t="str">
        <f t="shared" si="3"/>
        <v/>
      </c>
      <c r="BB22" s="106" t="str">
        <f>IF('5、主流烟气检验'!T22="","",IF(('5、主流烟气检验'!T22&lt;=0.4),0.1,IF(AND('5、主流烟气检验'!T22&gt;=0.5,'5、主流烟气检验'!T22&lt;=1),0.2,0.3)))</f>
        <v/>
      </c>
      <c r="BC22" s="106" t="str">
        <f>IF('5、主流烟气检验'!U22="","",IF(ABS('5、主流烟气检验'!T22-'5、主流烟气检验'!U22)&lt;=BB22,100,0))</f>
        <v/>
      </c>
      <c r="BD22" s="106" t="str">
        <f>IF('5、主流烟气检验'!V22="","",IF(('5、主流烟气检验'!V22&lt;=4),1,IF(AND('5、主流烟气检验'!V22&gt;=5,'5、主流烟气检验'!V22&lt;=10),2,3)))</f>
        <v/>
      </c>
      <c r="BE22" s="106" t="str">
        <f>IF('5、主流烟气检验'!V22="","",IF('5、主流烟气检验'!V22&lt;=10,100,IF(AND('5、主流烟气检验'!V22&gt;=11,'5、主流烟气检验'!V22&lt;=15),80,0)))</f>
        <v/>
      </c>
      <c r="BF22" s="109" t="str">
        <f>IF('5、主流烟气检验'!W22="","",IF(ABS('5、主流烟气检验'!W22-'5、主流烟气检验'!V22)&lt;=BD22,BE22,0))</f>
        <v/>
      </c>
      <c r="BG22" s="113" t="str">
        <f ca="1" t="shared" si="0"/>
        <v/>
      </c>
    </row>
    <row r="23" ht="12" customHeight="1" spans="2:59">
      <c r="B23" s="77" t="str">
        <f>IF('1、包装标识检验'!B23="","",'1、包装标识检验'!B23)</f>
        <v/>
      </c>
      <c r="C23" s="78" t="str">
        <f>IF('1、包装标识检验'!C23="","",'1、包装标识检验'!C23)</f>
        <v/>
      </c>
      <c r="D23" s="78" t="str">
        <f>IF('1、包装标识检验'!D23="","",'1、包装标识检验'!D23)</f>
        <v/>
      </c>
      <c r="E23" s="78" t="str">
        <f>IF('1、包装标识检验'!E23="","",'1、包装标识检验'!E23)</f>
        <v/>
      </c>
      <c r="F23" s="79" t="str">
        <f>IF('1、包装标识检验'!F23="","",'1、包装标识检验'!F23)</f>
        <v/>
      </c>
      <c r="G23" s="78" t="str">
        <f>IF('1、包装标识检验'!G23="","",'1、包装标识检验'!G23)</f>
        <v/>
      </c>
      <c r="H23" s="78" t="str">
        <f>IF('1、包装标识检验'!H23="","",'1、包装标识检验'!H23)</f>
        <v/>
      </c>
      <c r="I23" s="88" t="str">
        <f>IF('1、包装标识检验'!I23="","",'1、包装标识检验'!I23)</f>
        <v/>
      </c>
      <c r="J23" s="89" t="str">
        <f>IF('1、包装标识检验'!J23="合格","合格",IF('1、包装标识检验'!J23="","",IF('1、包装标识检验'!J23="A类","A类，批否",IF('1、包装标识检验'!J23="B类","B类，合格"))))</f>
        <v/>
      </c>
      <c r="K23" s="90" t="str">
        <f>IF('1、包装标识检验'!J23="","",IF('1、包装标识检验'!J23="合格",100,IF('1、包装标识检验'!J23="A类",0,100-综合判定!J23)))</f>
        <v/>
      </c>
      <c r="L23" s="77" t="str">
        <f ca="1">IF(B23="","",100-SUM(综合判定!P23,综合判定!Q23,综合判定!R23,综合判定!S23,综合判定!T23,综合判定!U23,综合判定!W23,综合判定!V23,综合判定!X23,综合判定!Y23,综合判定!Z23,综合判定!AA23,综合判定!AB23,综合判定!AC23,综合判定!AD23,综合判定!AE23,综合判定!AF23,综合判定!AG23,综合判定!AH23,综合判定!AI23,综合判定!AJ23,综合判定!AK23,综合判定!AL23,综合判定!AM23,综合判定!AN23,综合判定!AO23,综合判定!AP23,综合判定!AQ23,综合判定!AR23,综合判定!AS23))</f>
        <v/>
      </c>
      <c r="M23" s="78" t="str">
        <f ca="1" t="shared" si="1"/>
        <v/>
      </c>
      <c r="N23" s="91" t="str">
        <f ca="1" t="shared" si="2"/>
        <v/>
      </c>
      <c r="O23" s="92"/>
      <c r="P23" s="93" t="str">
        <f>IF('2、物理特性检验'!L23="","",'2、物理特性检验'!L23*0.2)</f>
        <v/>
      </c>
      <c r="Q23" s="95" t="str">
        <f>IF('2、物理特性检验'!O23="","",'2、物理特性检验'!O23*0.5)</f>
        <v/>
      </c>
      <c r="R23" s="95" t="str">
        <f>IF('2、物理特性检验'!R23="","",'2、物理特性检验'!R23*0.2)</f>
        <v/>
      </c>
      <c r="S23" s="95" t="str">
        <f>IF('2、物理特性检验'!U23="","",'2、物理特性检验'!U23*1)</f>
        <v/>
      </c>
      <c r="T23" s="95" t="str">
        <f>IF('2、物理特性检验'!X23="","",'2、物理特性检验'!X23*0.5)</f>
        <v/>
      </c>
      <c r="U23" s="95" t="str">
        <f>IF('2、物理特性检验'!AA23="","",'2、物理特性检验'!AA23*0.2)</f>
        <v/>
      </c>
      <c r="V23" s="95" t="str">
        <f>IF('2、物理特性检验'!AH23="","",IF(('2、物理特性检验'!AH23&gt;13.5)+('2、物理特性检验'!AH23&lt;10.5),6,IF(ABS('2、物理特性检验'!AH23-'2、物理特性检验'!AI23)&gt;1,3,IF(ABS('2、物理特性检验'!AH23-'2、物理特性检验'!AI23)&gt;0.5,2,""))))</f>
        <v/>
      </c>
      <c r="W23" s="95" t="str">
        <f>IF('2、物理特性检验'!AG23="","",'2、物理特性检验'!AG23*15)</f>
        <v/>
      </c>
      <c r="X23" s="95" t="str">
        <f>IF('2、物理特性检验'!AJ23="","",IF(('2、物理特性检验'!AJ23&gt;=3)*('2、物理特性检验'!AL23=0),4,IF(('2、物理特性检验'!AJ23&gt;=3.5)*('2、物理特性检验'!AL23=1),4,"")))</f>
        <v/>
      </c>
      <c r="Y23" s="95" t="str">
        <f>IF('2、物理特性检验'!AK23="","",'2、物理特性检验'!AK23*5)</f>
        <v/>
      </c>
      <c r="Z23" s="97" t="str">
        <f ca="1">IF('3、外观质量检验'!L23="","",SUMIF(外观!$AI:$AJ,'3、外观质量检验'!L23,外观!$AJ:$AJ)*'3、外观质量检验'!M23)</f>
        <v/>
      </c>
      <c r="AA23" s="97" t="str">
        <f ca="1">IF('3、外观质量检验'!O23="","",SUMIF(外观!$AI:$AJ,'3、外观质量检验'!O23,外观!$AJ:$AJ)*'3、外观质量检验'!P23)</f>
        <v/>
      </c>
      <c r="AB23" s="97" t="str">
        <f ca="1">IF('3、外观质量检验'!R23="","",SUMIF(外观!$AI:$AJ,'3、外观质量检验'!R23,外观!$AJ:$AJ)*'3、外观质量检验'!S23)</f>
        <v/>
      </c>
      <c r="AC23" s="97" t="str">
        <f ca="1">IF('3、外观质量检验'!U23="","",SUMIF(外观!$AI:$AJ,'3、外观质量检验'!U23,外观!$AJ:$AJ)*'3、外观质量检验'!V23)</f>
        <v/>
      </c>
      <c r="AD23" s="97" t="str">
        <f ca="1">IF('3、外观质量检验'!X23="","",SUMIF(外观!$AI:$AJ,'3、外观质量检验'!X23,外观!$AJ:$AJ)*'3、外观质量检验'!Y23)</f>
        <v/>
      </c>
      <c r="AE23" s="97" t="str">
        <f ca="1">IF('3、外观质量检验'!AB23="","",SUMIF(外观!$AI:$AJ,'3、外观质量检验'!AB23,外观!$AJ:$AJ)*'3、外观质量检验'!AC23)</f>
        <v/>
      </c>
      <c r="AF23" s="97" t="str">
        <f ca="1">IF('3、外观质量检验'!AE23="","",SUMIF(外观!$AI:$AJ,'3、外观质量检验'!AE23,外观!$AJ:$AJ)*'3、外观质量检验'!AF23)</f>
        <v/>
      </c>
      <c r="AG23" s="97" t="str">
        <f ca="1">IF('3、外观质量检验'!AH23="","",SUMIF(外观!$AI:$AJ,'3、外观质量检验'!AH23,外观!$AJ:$AJ)*'3、外观质量检验'!AI23)</f>
        <v/>
      </c>
      <c r="AH23" s="97" t="str">
        <f ca="1">IF('3、外观质量检验'!AK23="","",SUMIF(外观!$AI:$AJ,'3、外观质量检验'!AK23,外观!$AJ:$AJ)*'3、外观质量检验'!AL23)</f>
        <v/>
      </c>
      <c r="AI23" s="97" t="str">
        <f ca="1">IF('3、外观质量检验'!AN23="","",SUMIF(外观!$AI:$AJ,'3、外观质量检验'!AN23,外观!$AJ:$AJ)*'3、外观质量检验'!AO23)</f>
        <v/>
      </c>
      <c r="AJ23" s="97" t="str">
        <f ca="1">IF('3、外观质量检验'!AR23="","",SUMIF(外观!$AI:$AJ,'3、外观质量检验'!AR23,外观!$AJ:$AJ)*'3、外观质量检验'!AS23)</f>
        <v/>
      </c>
      <c r="AK23" s="97" t="str">
        <f ca="1">IF('3、外观质量检验'!AU23="","",SUMIF(外观!$AI:$AJ,'3、外观质量检验'!AU23,外观!$AJ:$AJ)*'3、外观质量检验'!AV23)</f>
        <v/>
      </c>
      <c r="AL23" s="97" t="str">
        <f ca="1">IF('3、外观质量检验'!AX23="","",SUMIF(外观!$AI:$AJ,'3、外观质量检验'!AX23,外观!$AJ:$AJ)*'3、外观质量检验'!AY23)</f>
        <v/>
      </c>
      <c r="AM23" s="97" t="str">
        <f ca="1">IF('3、外观质量检验'!BA23="","",SUMIF(外观!$AI:$AJ,'3、外观质量检验'!BA23,外观!$AJ:$AJ)*'3、外观质量检验'!BB23)</f>
        <v/>
      </c>
      <c r="AN23" s="97" t="str">
        <f ca="1">IF('3、外观质量检验'!BD23="","",SUMIF(外观!$AI:$AJ,'3、外观质量检验'!BD23,外观!$AJ:$AJ)*'3、外观质量检验'!BE23)</f>
        <v/>
      </c>
      <c r="AO23" s="97" t="str">
        <f ca="1">IF('3、外观质量检验'!BH23="","",SUMIF(外观!$AI:$AJ,'3、外观质量检验'!BH23,外观!$AJ:$AJ)*'3、外观质量检验'!BI23)</f>
        <v/>
      </c>
      <c r="AP23" s="97" t="str">
        <f ca="1">IF('3、外观质量检验'!BK23="","",SUMIF(外观!$AI:$AJ,'3、外观质量检验'!BK23,外观!$AJ:$AJ)*'3、外观质量检验'!BL23)</f>
        <v/>
      </c>
      <c r="AQ23" s="97" t="str">
        <f ca="1">IF('3、外观质量检验'!BN23="","",SUMIF(外观!$AI:$AJ,'3、外观质量检验'!BN23,外观!$AJ:$AJ)*'3、外观质量检验'!BO23)</f>
        <v/>
      </c>
      <c r="AR23" s="97" t="str">
        <f ca="1">IF('3、外观质量检验'!BQ23="","",SUMIF(外观!$AI:$AJ,'3、外观质量检验'!BQ23,外观!$AJ:$AJ)*'3、外观质量检验'!BR23)</f>
        <v/>
      </c>
      <c r="AS23" s="103" t="str">
        <f ca="1">IF('3、外观质量检验'!BT23="","",SUMIF(外观!$AI:$AJ,'3、外观质量检验'!BT23,外观!$AJ:$AJ)*'3、外观质量检验'!BU23)</f>
        <v/>
      </c>
      <c r="AT23" s="104" t="str">
        <f>IF(('4、感官质量检验'!L23="")+('4、感官质量检验'!M23="")+('4、感官质量检验'!N23="")+('4、感官质量检验'!O23="")+('4、感官质量检验'!P23="")+('4、感官质量检验'!Q23=""),"",SUM('4、感官质量检验'!L23:Q23))</f>
        <v/>
      </c>
      <c r="AU23" s="105" t="str">
        <f>IF('4、感官质量检验'!K23="","",'4、感官质量检验'!K23)</f>
        <v/>
      </c>
      <c r="AV23" s="106" t="str">
        <f>IF('4、感官质量检验'!D23="","",IF('4、感官质量检验'!D23="一类",85,IF('4、感官质量检验'!D23="二、三类",75,60)))</f>
        <v/>
      </c>
      <c r="AW23" s="109" t="str">
        <f>IF(AND(综合判定!AT23="",'4、感官质量检验'!K23=""),"",IF(OR('4、感官质量检验'!K23="异味",'4、感官质量检验'!K23="霉变",'4、感官质量检验'!K23="异味及霉变",综合判定!AT23&lt;AV23),"A类缺陷，批否",IF(综合判定!AT23&lt;('4、感官质量检验'!J23-2),"B类","合格")))</f>
        <v/>
      </c>
      <c r="AX23" s="110" t="str">
        <f>IF('5、主流烟气检验'!R23="","",IF(('5、主流烟气检验'!R23&lt;=4),1,IF(AND('5、主流烟气检验'!R23&gt;=5,'5、主流烟气检验'!R23&lt;=9),1.5,2)))</f>
        <v/>
      </c>
      <c r="AY23" s="106" t="str">
        <f>IF('5、主流烟气检验'!R23="","",IF('5、主流烟气检验'!R23&lt;=8,100,IF(AND('5、主流烟气检验'!R23&gt;=9,'5、主流烟气检验'!R23&lt;=12),80,0)))</f>
        <v/>
      </c>
      <c r="AZ23" s="106" t="str">
        <f>IF('5、主流烟气检验'!S23="","",IF(ABS('5、主流烟气检验'!R23-'5、主流烟气检验'!S23)&lt;=AX23,AY23,0))</f>
        <v/>
      </c>
      <c r="BA23" s="78" t="str">
        <f t="shared" si="3"/>
        <v/>
      </c>
      <c r="BB23" s="106" t="str">
        <f>IF('5、主流烟气检验'!T23="","",IF(('5、主流烟气检验'!T23&lt;=0.4),0.1,IF(AND('5、主流烟气检验'!T23&gt;=0.5,'5、主流烟气检验'!T23&lt;=1),0.2,0.3)))</f>
        <v/>
      </c>
      <c r="BC23" s="106" t="str">
        <f>IF('5、主流烟气检验'!U23="","",IF(ABS('5、主流烟气检验'!T23-'5、主流烟气检验'!U23)&lt;=BB23,100,0))</f>
        <v/>
      </c>
      <c r="BD23" s="106" t="str">
        <f>IF('5、主流烟气检验'!V23="","",IF(('5、主流烟气检验'!V23&lt;=4),1,IF(AND('5、主流烟气检验'!V23&gt;=5,'5、主流烟气检验'!V23&lt;=10),2,3)))</f>
        <v/>
      </c>
      <c r="BE23" s="106" t="str">
        <f>IF('5、主流烟气检验'!V23="","",IF('5、主流烟气检验'!V23&lt;=10,100,IF(AND('5、主流烟气检验'!V23&gt;=11,'5、主流烟气检验'!V23&lt;=15),80,0)))</f>
        <v/>
      </c>
      <c r="BF23" s="109" t="str">
        <f>IF('5、主流烟气检验'!W23="","",IF(ABS('5、主流烟气检验'!W23-'5、主流烟气检验'!V23)&lt;=BD23,BE23,0))</f>
        <v/>
      </c>
      <c r="BG23" s="113" t="str">
        <f ca="1" t="shared" si="0"/>
        <v/>
      </c>
    </row>
    <row r="24" ht="12" customHeight="1" spans="2:59">
      <c r="B24" s="77" t="str">
        <f>IF('1、包装标识检验'!B24="","",'1、包装标识检验'!B24)</f>
        <v/>
      </c>
      <c r="C24" s="78" t="str">
        <f>IF('1、包装标识检验'!C24="","",'1、包装标识检验'!C24)</f>
        <v/>
      </c>
      <c r="D24" s="78" t="str">
        <f>IF('1、包装标识检验'!D24="","",'1、包装标识检验'!D24)</f>
        <v/>
      </c>
      <c r="E24" s="78" t="str">
        <f>IF('1、包装标识检验'!E24="","",'1、包装标识检验'!E24)</f>
        <v/>
      </c>
      <c r="F24" s="79" t="str">
        <f>IF('1、包装标识检验'!F24="","",'1、包装标识检验'!F24)</f>
        <v/>
      </c>
      <c r="G24" s="78" t="str">
        <f>IF('1、包装标识检验'!G24="","",'1、包装标识检验'!G24)</f>
        <v/>
      </c>
      <c r="H24" s="78" t="str">
        <f>IF('1、包装标识检验'!H24="","",'1、包装标识检验'!H24)</f>
        <v/>
      </c>
      <c r="I24" s="88" t="str">
        <f>IF('1、包装标识检验'!I24="","",'1、包装标识检验'!I24)</f>
        <v/>
      </c>
      <c r="J24" s="89" t="str">
        <f>IF('1、包装标识检验'!J24="合格","合格",IF('1、包装标识检验'!J24="","",IF('1、包装标识检验'!J24="A类","A类，批否",IF('1、包装标识检验'!J24="B类","B类，合格"))))</f>
        <v/>
      </c>
      <c r="K24" s="90" t="str">
        <f>IF('1、包装标识检验'!J24="","",IF('1、包装标识检验'!J24="合格",100,IF('1、包装标识检验'!J24="A类",0,100-综合判定!J24)))</f>
        <v/>
      </c>
      <c r="L24" s="77" t="str">
        <f ca="1">IF(B24="","",100-SUM(综合判定!P24,综合判定!Q24,综合判定!R24,综合判定!S24,综合判定!T24,综合判定!U24,综合判定!W24,综合判定!V24,综合判定!X24,综合判定!Y24,综合判定!Z24,综合判定!AA24,综合判定!AB24,综合判定!AC24,综合判定!AD24,综合判定!AE24,综合判定!AF24,综合判定!AG24,综合判定!AH24,综合判定!AI24,综合判定!AJ24,综合判定!AK24,综合判定!AL24,综合判定!AM24,综合判定!AN24,综合判定!AO24,综合判定!AP24,综合判定!AQ24,综合判定!AR24,综合判定!AS24))</f>
        <v/>
      </c>
      <c r="M24" s="78" t="str">
        <f ca="1" t="shared" si="1"/>
        <v/>
      </c>
      <c r="N24" s="91" t="str">
        <f ca="1" t="shared" si="2"/>
        <v/>
      </c>
      <c r="O24" s="92"/>
      <c r="P24" s="93" t="str">
        <f>IF('2、物理特性检验'!L24="","",'2、物理特性检验'!L24*0.2)</f>
        <v/>
      </c>
      <c r="Q24" s="95" t="str">
        <f>IF('2、物理特性检验'!O24="","",'2、物理特性检验'!O24*0.5)</f>
        <v/>
      </c>
      <c r="R24" s="95" t="str">
        <f>IF('2、物理特性检验'!R24="","",'2、物理特性检验'!R24*0.2)</f>
        <v/>
      </c>
      <c r="S24" s="95" t="str">
        <f>IF('2、物理特性检验'!U24="","",'2、物理特性检验'!U24*1)</f>
        <v/>
      </c>
      <c r="T24" s="95" t="str">
        <f>IF('2、物理特性检验'!X24="","",'2、物理特性检验'!X24*0.5)</f>
        <v/>
      </c>
      <c r="U24" s="95" t="str">
        <f>IF('2、物理特性检验'!AA24="","",'2、物理特性检验'!AA24*0.2)</f>
        <v/>
      </c>
      <c r="V24" s="95" t="str">
        <f>IF('2、物理特性检验'!AH24="","",IF(('2、物理特性检验'!AH24&gt;13.5)+('2、物理特性检验'!AH24&lt;10.5),6,IF(ABS('2、物理特性检验'!AH24-'2、物理特性检验'!AI24)&gt;1,3,IF(ABS('2、物理特性检验'!AH24-'2、物理特性检验'!AI24)&gt;0.5,2,""))))</f>
        <v/>
      </c>
      <c r="W24" s="95" t="str">
        <f>IF('2、物理特性检验'!AG24="","",'2、物理特性检验'!AG24*15)</f>
        <v/>
      </c>
      <c r="X24" s="95" t="str">
        <f>IF('2、物理特性检验'!AJ24="","",IF(('2、物理特性检验'!AJ24&gt;=3)*('2、物理特性检验'!AL24=0),4,IF(('2、物理特性检验'!AJ24&gt;=3.5)*('2、物理特性检验'!AL24=1),4,"")))</f>
        <v/>
      </c>
      <c r="Y24" s="95" t="str">
        <f>IF('2、物理特性检验'!AK24="","",'2、物理特性检验'!AK24*5)</f>
        <v/>
      </c>
      <c r="Z24" s="97" t="str">
        <f ca="1">IF('3、外观质量检验'!L24="","",SUMIF(外观!$AI:$AJ,'3、外观质量检验'!L24,外观!$AJ:$AJ)*'3、外观质量检验'!M24)</f>
        <v/>
      </c>
      <c r="AA24" s="97" t="str">
        <f ca="1">IF('3、外观质量检验'!O24="","",SUMIF(外观!$AI:$AJ,'3、外观质量检验'!O24,外观!$AJ:$AJ)*'3、外观质量检验'!P24)</f>
        <v/>
      </c>
      <c r="AB24" s="97" t="str">
        <f ca="1">IF('3、外观质量检验'!R24="","",SUMIF(外观!$AI:$AJ,'3、外观质量检验'!R24,外观!$AJ:$AJ)*'3、外观质量检验'!S24)</f>
        <v/>
      </c>
      <c r="AC24" s="97" t="str">
        <f ca="1">IF('3、外观质量检验'!U24="","",SUMIF(外观!$AI:$AJ,'3、外观质量检验'!U24,外观!$AJ:$AJ)*'3、外观质量检验'!V24)</f>
        <v/>
      </c>
      <c r="AD24" s="97" t="str">
        <f ca="1">IF('3、外观质量检验'!X24="","",SUMIF(外观!$AI:$AJ,'3、外观质量检验'!X24,外观!$AJ:$AJ)*'3、外观质量检验'!Y24)</f>
        <v/>
      </c>
      <c r="AE24" s="97" t="str">
        <f ca="1">IF('3、外观质量检验'!AB24="","",SUMIF(外观!$AI:$AJ,'3、外观质量检验'!AB24,外观!$AJ:$AJ)*'3、外观质量检验'!AC24)</f>
        <v/>
      </c>
      <c r="AF24" s="97" t="str">
        <f ca="1">IF('3、外观质量检验'!AE24="","",SUMIF(外观!$AI:$AJ,'3、外观质量检验'!AE24,外观!$AJ:$AJ)*'3、外观质量检验'!AF24)</f>
        <v/>
      </c>
      <c r="AG24" s="97" t="str">
        <f ca="1">IF('3、外观质量检验'!AH24="","",SUMIF(外观!$AI:$AJ,'3、外观质量检验'!AH24,外观!$AJ:$AJ)*'3、外观质量检验'!AI24)</f>
        <v/>
      </c>
      <c r="AH24" s="97" t="str">
        <f ca="1">IF('3、外观质量检验'!AK24="","",SUMIF(外观!$AI:$AJ,'3、外观质量检验'!AK24,外观!$AJ:$AJ)*'3、外观质量检验'!AL24)</f>
        <v/>
      </c>
      <c r="AI24" s="97" t="str">
        <f ca="1">IF('3、外观质量检验'!AN24="","",SUMIF(外观!$AI:$AJ,'3、外观质量检验'!AN24,外观!$AJ:$AJ)*'3、外观质量检验'!AO24)</f>
        <v/>
      </c>
      <c r="AJ24" s="97" t="str">
        <f ca="1">IF('3、外观质量检验'!AR24="","",SUMIF(外观!$AI:$AJ,'3、外观质量检验'!AR24,外观!$AJ:$AJ)*'3、外观质量检验'!AS24)</f>
        <v/>
      </c>
      <c r="AK24" s="97" t="str">
        <f ca="1">IF('3、外观质量检验'!AU24="","",SUMIF(外观!$AI:$AJ,'3、外观质量检验'!AU24,外观!$AJ:$AJ)*'3、外观质量检验'!AV24)</f>
        <v/>
      </c>
      <c r="AL24" s="97" t="str">
        <f ca="1">IF('3、外观质量检验'!AX24="","",SUMIF(外观!$AI:$AJ,'3、外观质量检验'!AX24,外观!$AJ:$AJ)*'3、外观质量检验'!AY24)</f>
        <v/>
      </c>
      <c r="AM24" s="97" t="str">
        <f ca="1">IF('3、外观质量检验'!BA24="","",SUMIF(外观!$AI:$AJ,'3、外观质量检验'!BA24,外观!$AJ:$AJ)*'3、外观质量检验'!BB24)</f>
        <v/>
      </c>
      <c r="AN24" s="97" t="str">
        <f ca="1">IF('3、外观质量检验'!BD24="","",SUMIF(外观!$AI:$AJ,'3、外观质量检验'!BD24,外观!$AJ:$AJ)*'3、外观质量检验'!BE24)</f>
        <v/>
      </c>
      <c r="AO24" s="97" t="str">
        <f ca="1">IF('3、外观质量检验'!BH24="","",SUMIF(外观!$AI:$AJ,'3、外观质量检验'!BH24,外观!$AJ:$AJ)*'3、外观质量检验'!BI24)</f>
        <v/>
      </c>
      <c r="AP24" s="97" t="str">
        <f ca="1">IF('3、外观质量检验'!BK24="","",SUMIF(外观!$AI:$AJ,'3、外观质量检验'!BK24,外观!$AJ:$AJ)*'3、外观质量检验'!BL24)</f>
        <v/>
      </c>
      <c r="AQ24" s="97" t="str">
        <f ca="1">IF('3、外观质量检验'!BN24="","",SUMIF(外观!$AI:$AJ,'3、外观质量检验'!BN24,外观!$AJ:$AJ)*'3、外观质量检验'!BO24)</f>
        <v/>
      </c>
      <c r="AR24" s="97" t="str">
        <f ca="1">IF('3、外观质量检验'!BQ24="","",SUMIF(外观!$AI:$AJ,'3、外观质量检验'!BQ24,外观!$AJ:$AJ)*'3、外观质量检验'!BR24)</f>
        <v/>
      </c>
      <c r="AS24" s="103" t="str">
        <f ca="1">IF('3、外观质量检验'!BT24="","",SUMIF(外观!$AI:$AJ,'3、外观质量检验'!BT24,外观!$AJ:$AJ)*'3、外观质量检验'!BU24)</f>
        <v/>
      </c>
      <c r="AT24" s="104" t="str">
        <f>IF(('4、感官质量检验'!L24="")+('4、感官质量检验'!M24="")+('4、感官质量检验'!N24="")+('4、感官质量检验'!O24="")+('4、感官质量检验'!P24="")+('4、感官质量检验'!Q24=""),"",SUM('4、感官质量检验'!L24:Q24))</f>
        <v/>
      </c>
      <c r="AU24" s="105" t="str">
        <f>IF('4、感官质量检验'!K24="","",'4、感官质量检验'!K24)</f>
        <v/>
      </c>
      <c r="AV24" s="106" t="str">
        <f>IF('4、感官质量检验'!D24="","",IF('4、感官质量检验'!D24="一类",85,IF('4、感官质量检验'!D24="二、三类",75,60)))</f>
        <v/>
      </c>
      <c r="AW24" s="109" t="str">
        <f>IF(AND(综合判定!AT24="",'4、感官质量检验'!K24=""),"",IF(OR('4、感官质量检验'!K24="异味",'4、感官质量检验'!K24="霉变",'4、感官质量检验'!K24="异味及霉变",综合判定!AT24&lt;AV24),"A类缺陷，批否",IF(综合判定!AT24&lt;('4、感官质量检验'!J24-2),"B类","合格")))</f>
        <v/>
      </c>
      <c r="AX24" s="110" t="str">
        <f>IF('5、主流烟气检验'!R24="","",IF(('5、主流烟气检验'!R24&lt;=4),1,IF(AND('5、主流烟气检验'!R24&gt;=5,'5、主流烟气检验'!R24&lt;=9),1.5,2)))</f>
        <v/>
      </c>
      <c r="AY24" s="106" t="str">
        <f>IF('5、主流烟气检验'!R24="","",IF('5、主流烟气检验'!R24&lt;=8,100,IF(AND('5、主流烟气检验'!R24&gt;=9,'5、主流烟气检验'!R24&lt;=12),80,0)))</f>
        <v/>
      </c>
      <c r="AZ24" s="106" t="str">
        <f>IF('5、主流烟气检验'!S24="","",IF(ABS('5、主流烟气检验'!R24-'5、主流烟气检验'!S24)&lt;=AX24,AY24,0))</f>
        <v/>
      </c>
      <c r="BA24" s="78" t="str">
        <f t="shared" si="3"/>
        <v/>
      </c>
      <c r="BB24" s="106" t="str">
        <f>IF('5、主流烟气检验'!T24="","",IF(('5、主流烟气检验'!T24&lt;=0.4),0.1,IF(AND('5、主流烟气检验'!T24&gt;=0.5,'5、主流烟气检验'!T24&lt;=1),0.2,0.3)))</f>
        <v/>
      </c>
      <c r="BC24" s="106" t="str">
        <f>IF('5、主流烟气检验'!U24="","",IF(ABS('5、主流烟气检验'!T24-'5、主流烟气检验'!U24)&lt;=BB24,100,0))</f>
        <v/>
      </c>
      <c r="BD24" s="106" t="str">
        <f>IF('5、主流烟气检验'!V24="","",IF(('5、主流烟气检验'!V24&lt;=4),1,IF(AND('5、主流烟气检验'!V24&gt;=5,'5、主流烟气检验'!V24&lt;=10),2,3)))</f>
        <v/>
      </c>
      <c r="BE24" s="106" t="str">
        <f>IF('5、主流烟气检验'!V24="","",IF('5、主流烟气检验'!V24&lt;=10,100,IF(AND('5、主流烟气检验'!V24&gt;=11,'5、主流烟气检验'!V24&lt;=15),80,0)))</f>
        <v/>
      </c>
      <c r="BF24" s="109" t="str">
        <f>IF('5、主流烟气检验'!W24="","",IF(ABS('5、主流烟气检验'!W24-'5、主流烟气检验'!V24)&lt;=BD24,BE24,0))</f>
        <v/>
      </c>
      <c r="BG24" s="113" t="str">
        <f ca="1" t="shared" si="0"/>
        <v/>
      </c>
    </row>
    <row r="25" ht="12" customHeight="1" spans="2:59">
      <c r="B25" s="77" t="str">
        <f>IF('1、包装标识检验'!B25="","",'1、包装标识检验'!B25)</f>
        <v/>
      </c>
      <c r="C25" s="78" t="str">
        <f>IF('1、包装标识检验'!C25="","",'1、包装标识检验'!C25)</f>
        <v/>
      </c>
      <c r="D25" s="78" t="str">
        <f>IF('1、包装标识检验'!D25="","",'1、包装标识检验'!D25)</f>
        <v/>
      </c>
      <c r="E25" s="78" t="str">
        <f>IF('1、包装标识检验'!E25="","",'1、包装标识检验'!E25)</f>
        <v/>
      </c>
      <c r="F25" s="79" t="str">
        <f>IF('1、包装标识检验'!F25="","",'1、包装标识检验'!F25)</f>
        <v/>
      </c>
      <c r="G25" s="78" t="str">
        <f>IF('1、包装标识检验'!G25="","",'1、包装标识检验'!G25)</f>
        <v/>
      </c>
      <c r="H25" s="78" t="str">
        <f>IF('1、包装标识检验'!H25="","",'1、包装标识检验'!H25)</f>
        <v/>
      </c>
      <c r="I25" s="88" t="str">
        <f>IF('1、包装标识检验'!I25="","",'1、包装标识检验'!I25)</f>
        <v/>
      </c>
      <c r="J25" s="89" t="str">
        <f>IF('1、包装标识检验'!J25="合格","合格",IF('1、包装标识检验'!J25="","",IF('1、包装标识检验'!J25="A类","A类，批否",IF('1、包装标识检验'!J25="B类","B类，合格"))))</f>
        <v/>
      </c>
      <c r="K25" s="90" t="str">
        <f>IF('1、包装标识检验'!J25="","",IF('1、包装标识检验'!J25="合格",100,IF('1、包装标识检验'!J25="A类",0,100-综合判定!J25)))</f>
        <v/>
      </c>
      <c r="L25" s="77" t="str">
        <f ca="1">IF(B25="","",100-SUM(综合判定!P25,综合判定!Q25,综合判定!R25,综合判定!S25,综合判定!T25,综合判定!U25,综合判定!W25,综合判定!V25,综合判定!X25,综合判定!Y25,综合判定!Z25,综合判定!AA25,综合判定!AB25,综合判定!AC25,综合判定!AD25,综合判定!AE25,综合判定!AF25,综合判定!AG25,综合判定!AH25,综合判定!AI25,综合判定!AJ25,综合判定!AK25,综合判定!AL25,综合判定!AM25,综合判定!AN25,综合判定!AO25,综合判定!AP25,综合判定!AQ25,综合判定!AR25,综合判定!AS25))</f>
        <v/>
      </c>
      <c r="M25" s="78" t="str">
        <f ca="1" t="shared" si="1"/>
        <v/>
      </c>
      <c r="N25" s="91" t="str">
        <f ca="1" t="shared" si="2"/>
        <v/>
      </c>
      <c r="O25" s="92"/>
      <c r="P25" s="93" t="str">
        <f>IF('2、物理特性检验'!L25="","",'2、物理特性检验'!L25*0.2)</f>
        <v/>
      </c>
      <c r="Q25" s="95" t="str">
        <f>IF('2、物理特性检验'!O25="","",'2、物理特性检验'!O25*0.5)</f>
        <v/>
      </c>
      <c r="R25" s="95" t="str">
        <f>IF('2、物理特性检验'!R25="","",'2、物理特性检验'!R25*0.2)</f>
        <v/>
      </c>
      <c r="S25" s="95" t="str">
        <f>IF('2、物理特性检验'!U25="","",'2、物理特性检验'!U25*1)</f>
        <v/>
      </c>
      <c r="T25" s="95" t="str">
        <f>IF('2、物理特性检验'!X25="","",'2、物理特性检验'!X25*0.5)</f>
        <v/>
      </c>
      <c r="U25" s="95" t="str">
        <f>IF('2、物理特性检验'!AA25="","",'2、物理特性检验'!AA25*0.2)</f>
        <v/>
      </c>
      <c r="V25" s="95" t="str">
        <f>IF('2、物理特性检验'!AH25="","",IF(('2、物理特性检验'!AH25&gt;13.5)+('2、物理特性检验'!AH25&lt;10.5),6,IF(ABS('2、物理特性检验'!AH25-'2、物理特性检验'!AI25)&gt;1,3,IF(ABS('2、物理特性检验'!AH25-'2、物理特性检验'!AI25)&gt;0.5,2,""))))</f>
        <v/>
      </c>
      <c r="W25" s="95" t="str">
        <f>IF('2、物理特性检验'!AG25="","",'2、物理特性检验'!AG25*15)</f>
        <v/>
      </c>
      <c r="X25" s="95" t="str">
        <f>IF('2、物理特性检验'!AJ25="","",IF(('2、物理特性检验'!AJ25&gt;=3)*('2、物理特性检验'!AL25=0),4,IF(('2、物理特性检验'!AJ25&gt;=3.5)*('2、物理特性检验'!AL25=1),4,"")))</f>
        <v/>
      </c>
      <c r="Y25" s="95" t="str">
        <f>IF('2、物理特性检验'!AK25="","",'2、物理特性检验'!AK25*5)</f>
        <v/>
      </c>
      <c r="Z25" s="97" t="str">
        <f ca="1">IF('3、外观质量检验'!L25="","",SUMIF(外观!$AI:$AJ,'3、外观质量检验'!L25,外观!$AJ:$AJ)*'3、外观质量检验'!M25)</f>
        <v/>
      </c>
      <c r="AA25" s="97" t="str">
        <f ca="1">IF('3、外观质量检验'!O25="","",SUMIF(外观!$AI:$AJ,'3、外观质量检验'!O25,外观!$AJ:$AJ)*'3、外观质量检验'!P25)</f>
        <v/>
      </c>
      <c r="AB25" s="97" t="str">
        <f ca="1">IF('3、外观质量检验'!R25="","",SUMIF(外观!$AI:$AJ,'3、外观质量检验'!R25,外观!$AJ:$AJ)*'3、外观质量检验'!S25)</f>
        <v/>
      </c>
      <c r="AC25" s="97" t="str">
        <f ca="1">IF('3、外观质量检验'!U25="","",SUMIF(外观!$AI:$AJ,'3、外观质量检验'!U25,外观!$AJ:$AJ)*'3、外观质量检验'!V25)</f>
        <v/>
      </c>
      <c r="AD25" s="97" t="str">
        <f ca="1">IF('3、外观质量检验'!X25="","",SUMIF(外观!$AI:$AJ,'3、外观质量检验'!X25,外观!$AJ:$AJ)*'3、外观质量检验'!Y25)</f>
        <v/>
      </c>
      <c r="AE25" s="97" t="str">
        <f ca="1">IF('3、外观质量检验'!AB25="","",SUMIF(外观!$AI:$AJ,'3、外观质量检验'!AB25,外观!$AJ:$AJ)*'3、外观质量检验'!AC25)</f>
        <v/>
      </c>
      <c r="AF25" s="97" t="str">
        <f ca="1">IF('3、外观质量检验'!AE25="","",SUMIF(外观!$AI:$AJ,'3、外观质量检验'!AE25,外观!$AJ:$AJ)*'3、外观质量检验'!AF25)</f>
        <v/>
      </c>
      <c r="AG25" s="97" t="str">
        <f ca="1">IF('3、外观质量检验'!AH25="","",SUMIF(外观!$AI:$AJ,'3、外观质量检验'!AH25,外观!$AJ:$AJ)*'3、外观质量检验'!AI25)</f>
        <v/>
      </c>
      <c r="AH25" s="97" t="str">
        <f ca="1">IF('3、外观质量检验'!AK25="","",SUMIF(外观!$AI:$AJ,'3、外观质量检验'!AK25,外观!$AJ:$AJ)*'3、外观质量检验'!AL25)</f>
        <v/>
      </c>
      <c r="AI25" s="97" t="str">
        <f ca="1">IF('3、外观质量检验'!AN25="","",SUMIF(外观!$AI:$AJ,'3、外观质量检验'!AN25,外观!$AJ:$AJ)*'3、外观质量检验'!AO25)</f>
        <v/>
      </c>
      <c r="AJ25" s="97" t="str">
        <f ca="1">IF('3、外观质量检验'!AR25="","",SUMIF(外观!$AI:$AJ,'3、外观质量检验'!AR25,外观!$AJ:$AJ)*'3、外观质量检验'!AS25)</f>
        <v/>
      </c>
      <c r="AK25" s="97" t="str">
        <f ca="1">IF('3、外观质量检验'!AU25="","",SUMIF(外观!$AI:$AJ,'3、外观质量检验'!AU25,外观!$AJ:$AJ)*'3、外观质量检验'!AV25)</f>
        <v/>
      </c>
      <c r="AL25" s="97" t="str">
        <f ca="1">IF('3、外观质量检验'!AX25="","",SUMIF(外观!$AI:$AJ,'3、外观质量检验'!AX25,外观!$AJ:$AJ)*'3、外观质量检验'!AY25)</f>
        <v/>
      </c>
      <c r="AM25" s="97" t="str">
        <f ca="1">IF('3、外观质量检验'!BA25="","",SUMIF(外观!$AI:$AJ,'3、外观质量检验'!BA25,外观!$AJ:$AJ)*'3、外观质量检验'!BB25)</f>
        <v/>
      </c>
      <c r="AN25" s="97" t="str">
        <f ca="1">IF('3、外观质量检验'!BD25="","",SUMIF(外观!$AI:$AJ,'3、外观质量检验'!BD25,外观!$AJ:$AJ)*'3、外观质量检验'!BE25)</f>
        <v/>
      </c>
      <c r="AO25" s="97" t="str">
        <f ca="1">IF('3、外观质量检验'!BH25="","",SUMIF(外观!$AI:$AJ,'3、外观质量检验'!BH25,外观!$AJ:$AJ)*'3、外观质量检验'!BI25)</f>
        <v/>
      </c>
      <c r="AP25" s="97" t="str">
        <f ca="1">IF('3、外观质量检验'!BK25="","",SUMIF(外观!$AI:$AJ,'3、外观质量检验'!BK25,外观!$AJ:$AJ)*'3、外观质量检验'!BL25)</f>
        <v/>
      </c>
      <c r="AQ25" s="97" t="str">
        <f ca="1">IF('3、外观质量检验'!BN25="","",SUMIF(外观!$AI:$AJ,'3、外观质量检验'!BN25,外观!$AJ:$AJ)*'3、外观质量检验'!BO25)</f>
        <v/>
      </c>
      <c r="AR25" s="97" t="str">
        <f ca="1">IF('3、外观质量检验'!BQ25="","",SUMIF(外观!$AI:$AJ,'3、外观质量检验'!BQ25,外观!$AJ:$AJ)*'3、外观质量检验'!BR25)</f>
        <v/>
      </c>
      <c r="AS25" s="103" t="str">
        <f ca="1">IF('3、外观质量检验'!BT25="","",SUMIF(外观!$AI:$AJ,'3、外观质量检验'!BT25,外观!$AJ:$AJ)*'3、外观质量检验'!BU25)</f>
        <v/>
      </c>
      <c r="AT25" s="104" t="str">
        <f>IF(('4、感官质量检验'!L25="")+('4、感官质量检验'!M25="")+('4、感官质量检验'!N25="")+('4、感官质量检验'!O25="")+('4、感官质量检验'!P25="")+('4、感官质量检验'!Q25=""),"",SUM('4、感官质量检验'!L25:Q25))</f>
        <v/>
      </c>
      <c r="AU25" s="105" t="str">
        <f>IF('4、感官质量检验'!K25="","",'4、感官质量检验'!K25)</f>
        <v/>
      </c>
      <c r="AV25" s="106" t="str">
        <f>IF('4、感官质量检验'!D25="","",IF('4、感官质量检验'!D25="一类",85,IF('4、感官质量检验'!D25="二、三类",75,60)))</f>
        <v/>
      </c>
      <c r="AW25" s="109" t="str">
        <f>IF(AND(综合判定!AT25="",'4、感官质量检验'!K25=""),"",IF(OR('4、感官质量检验'!K25="异味",'4、感官质量检验'!K25="霉变",'4、感官质量检验'!K25="异味及霉变",综合判定!AT25&lt;AV25),"A类缺陷，批否",IF(综合判定!AT25&lt;('4、感官质量检验'!J25-2),"B类","合格")))</f>
        <v/>
      </c>
      <c r="AX25" s="110" t="str">
        <f>IF('5、主流烟气检验'!R25="","",IF(('5、主流烟气检验'!R25&lt;=4),1,IF(AND('5、主流烟气检验'!R25&gt;=5,'5、主流烟气检验'!R25&lt;=9),1.5,2)))</f>
        <v/>
      </c>
      <c r="AY25" s="106" t="str">
        <f>IF('5、主流烟气检验'!R25="","",IF('5、主流烟气检验'!R25&lt;=8,100,IF(AND('5、主流烟气检验'!R25&gt;=9,'5、主流烟气检验'!R25&lt;=12),80,0)))</f>
        <v/>
      </c>
      <c r="AZ25" s="106" t="str">
        <f>IF('5、主流烟气检验'!S25="","",IF(ABS('5、主流烟气检验'!R25-'5、主流烟气检验'!S25)&lt;=AX25,AY25,0))</f>
        <v/>
      </c>
      <c r="BA25" s="78" t="str">
        <f t="shared" si="3"/>
        <v/>
      </c>
      <c r="BB25" s="106" t="str">
        <f>IF('5、主流烟气检验'!T25="","",IF(('5、主流烟气检验'!T25&lt;=0.4),0.1,IF(AND('5、主流烟气检验'!T25&gt;=0.5,'5、主流烟气检验'!T25&lt;=1),0.2,0.3)))</f>
        <v/>
      </c>
      <c r="BC25" s="106" t="str">
        <f>IF('5、主流烟气检验'!U25="","",IF(ABS('5、主流烟气检验'!T25-'5、主流烟气检验'!U25)&lt;=BB25,100,0))</f>
        <v/>
      </c>
      <c r="BD25" s="106" t="str">
        <f>IF('5、主流烟气检验'!V25="","",IF(('5、主流烟气检验'!V25&lt;=4),1,IF(AND('5、主流烟气检验'!V25&gt;=5,'5、主流烟气检验'!V25&lt;=10),2,3)))</f>
        <v/>
      </c>
      <c r="BE25" s="106" t="str">
        <f>IF('5、主流烟气检验'!V25="","",IF('5、主流烟气检验'!V25&lt;=10,100,IF(AND('5、主流烟气检验'!V25&gt;=11,'5、主流烟气检验'!V25&lt;=15),80,0)))</f>
        <v/>
      </c>
      <c r="BF25" s="109" t="str">
        <f>IF('5、主流烟气检验'!W25="","",IF(ABS('5、主流烟气检验'!W25-'5、主流烟气检验'!V25)&lt;=BD25,BE25,0))</f>
        <v/>
      </c>
      <c r="BG25" s="113" t="str">
        <f ca="1" t="shared" si="0"/>
        <v/>
      </c>
    </row>
    <row r="26" ht="12" customHeight="1" spans="2:59">
      <c r="B26" s="77" t="str">
        <f>IF('1、包装标识检验'!B26="","",'1、包装标识检验'!B26)</f>
        <v/>
      </c>
      <c r="C26" s="78" t="str">
        <f>IF('1、包装标识检验'!C26="","",'1、包装标识检验'!C26)</f>
        <v/>
      </c>
      <c r="D26" s="78" t="str">
        <f>IF('1、包装标识检验'!D26="","",'1、包装标识检验'!D26)</f>
        <v/>
      </c>
      <c r="E26" s="78" t="str">
        <f>IF('1、包装标识检验'!E26="","",'1、包装标识检验'!E26)</f>
        <v/>
      </c>
      <c r="F26" s="79" t="str">
        <f>IF('1、包装标识检验'!F26="","",'1、包装标识检验'!F26)</f>
        <v/>
      </c>
      <c r="G26" s="78" t="str">
        <f>IF('1、包装标识检验'!G26="","",'1、包装标识检验'!G26)</f>
        <v/>
      </c>
      <c r="H26" s="78" t="str">
        <f>IF('1、包装标识检验'!H26="","",'1、包装标识检验'!H26)</f>
        <v/>
      </c>
      <c r="I26" s="88" t="str">
        <f>IF('1、包装标识检验'!I26="","",'1、包装标识检验'!I26)</f>
        <v/>
      </c>
      <c r="J26" s="89" t="str">
        <f>IF('1、包装标识检验'!J26="合格","合格",IF('1、包装标识检验'!J26="","",IF('1、包装标识检验'!J26="A类","A类，批否",IF('1、包装标识检验'!J26="B类","B类，合格"))))</f>
        <v/>
      </c>
      <c r="K26" s="90" t="str">
        <f>IF('1、包装标识检验'!J26="","",IF('1、包装标识检验'!J26="合格",100,IF('1、包装标识检验'!J26="A类",0,100-综合判定!J26)))</f>
        <v/>
      </c>
      <c r="L26" s="77" t="str">
        <f ca="1">IF(B26="","",100-SUM(综合判定!P26,综合判定!Q26,综合判定!R26,综合判定!S26,综合判定!T26,综合判定!U26,综合判定!W26,综合判定!V26,综合判定!X26,综合判定!Y26,综合判定!Z26,综合判定!AA26,综合判定!AB26,综合判定!AC26,综合判定!AD26,综合判定!AE26,综合判定!AF26,综合判定!AG26,综合判定!AH26,综合判定!AI26,综合判定!AJ26,综合判定!AK26,综合判定!AL26,综合判定!AM26,综合判定!AN26,综合判定!AO26,综合判定!AP26,综合判定!AQ26,综合判定!AR26,综合判定!AS26))</f>
        <v/>
      </c>
      <c r="M26" s="78" t="str">
        <f ca="1" t="shared" si="1"/>
        <v/>
      </c>
      <c r="N26" s="91" t="str">
        <f ca="1" t="shared" si="2"/>
        <v/>
      </c>
      <c r="O26" s="92"/>
      <c r="P26" s="93" t="str">
        <f>IF('2、物理特性检验'!L26="","",'2、物理特性检验'!L26*0.2)</f>
        <v/>
      </c>
      <c r="Q26" s="95" t="str">
        <f>IF('2、物理特性检验'!O26="","",'2、物理特性检验'!O26*0.5)</f>
        <v/>
      </c>
      <c r="R26" s="95" t="str">
        <f>IF('2、物理特性检验'!R26="","",'2、物理特性检验'!R26*0.2)</f>
        <v/>
      </c>
      <c r="S26" s="95" t="str">
        <f>IF('2、物理特性检验'!U26="","",'2、物理特性检验'!U26*1)</f>
        <v/>
      </c>
      <c r="T26" s="95" t="str">
        <f>IF('2、物理特性检验'!X26="","",'2、物理特性检验'!X26*0.5)</f>
        <v/>
      </c>
      <c r="U26" s="95" t="str">
        <f>IF('2、物理特性检验'!AA26="","",'2、物理特性检验'!AA26*0.2)</f>
        <v/>
      </c>
      <c r="V26" s="95" t="str">
        <f>IF('2、物理特性检验'!AH26="","",IF(('2、物理特性检验'!AH26&gt;13.5)+('2、物理特性检验'!AH26&lt;10.5),6,IF(ABS('2、物理特性检验'!AH26-'2、物理特性检验'!AI26)&gt;1,3,IF(ABS('2、物理特性检验'!AH26-'2、物理特性检验'!AI26)&gt;0.5,2,""))))</f>
        <v/>
      </c>
      <c r="W26" s="95" t="str">
        <f>IF('2、物理特性检验'!AG26="","",'2、物理特性检验'!AG26*15)</f>
        <v/>
      </c>
      <c r="X26" s="95" t="str">
        <f>IF('2、物理特性检验'!AJ26="","",IF(('2、物理特性检验'!AJ26&gt;=3)*('2、物理特性检验'!AL26=0),4,IF(('2、物理特性检验'!AJ26&gt;=3.5)*('2、物理特性检验'!AL26=1),4,"")))</f>
        <v/>
      </c>
      <c r="Y26" s="95" t="str">
        <f>IF('2、物理特性检验'!AK26="","",'2、物理特性检验'!AK26*5)</f>
        <v/>
      </c>
      <c r="Z26" s="97" t="str">
        <f ca="1">IF('3、外观质量检验'!L26="","",SUMIF(外观!$AI:$AJ,'3、外观质量检验'!L26,外观!$AJ:$AJ)*'3、外观质量检验'!M26)</f>
        <v/>
      </c>
      <c r="AA26" s="97" t="str">
        <f ca="1">IF('3、外观质量检验'!O26="","",SUMIF(外观!$AI:$AJ,'3、外观质量检验'!O26,外观!$AJ:$AJ)*'3、外观质量检验'!P26)</f>
        <v/>
      </c>
      <c r="AB26" s="97" t="str">
        <f ca="1">IF('3、外观质量检验'!R26="","",SUMIF(外观!$AI:$AJ,'3、外观质量检验'!R26,外观!$AJ:$AJ)*'3、外观质量检验'!S26)</f>
        <v/>
      </c>
      <c r="AC26" s="97" t="str">
        <f ca="1">IF('3、外观质量检验'!U26="","",SUMIF(外观!$AI:$AJ,'3、外观质量检验'!U26,外观!$AJ:$AJ)*'3、外观质量检验'!V26)</f>
        <v/>
      </c>
      <c r="AD26" s="97" t="str">
        <f ca="1">IF('3、外观质量检验'!X26="","",SUMIF(外观!$AI:$AJ,'3、外观质量检验'!X26,外观!$AJ:$AJ)*'3、外观质量检验'!Y26)</f>
        <v/>
      </c>
      <c r="AE26" s="97" t="str">
        <f ca="1">IF('3、外观质量检验'!AB26="","",SUMIF(外观!$AI:$AJ,'3、外观质量检验'!AB26,外观!$AJ:$AJ)*'3、外观质量检验'!AC26)</f>
        <v/>
      </c>
      <c r="AF26" s="97" t="str">
        <f ca="1">IF('3、外观质量检验'!AE26="","",SUMIF(外观!$AI:$AJ,'3、外观质量检验'!AE26,外观!$AJ:$AJ)*'3、外观质量检验'!AF26)</f>
        <v/>
      </c>
      <c r="AG26" s="97" t="str">
        <f ca="1">IF('3、外观质量检验'!AH26="","",SUMIF(外观!$AI:$AJ,'3、外观质量检验'!AH26,外观!$AJ:$AJ)*'3、外观质量检验'!AI26)</f>
        <v/>
      </c>
      <c r="AH26" s="97" t="str">
        <f ca="1">IF('3、外观质量检验'!AK26="","",SUMIF(外观!$AI:$AJ,'3、外观质量检验'!AK26,外观!$AJ:$AJ)*'3、外观质量检验'!AL26)</f>
        <v/>
      </c>
      <c r="AI26" s="97" t="str">
        <f ca="1">IF('3、外观质量检验'!AN26="","",SUMIF(外观!$AI:$AJ,'3、外观质量检验'!AN26,外观!$AJ:$AJ)*'3、外观质量检验'!AO26)</f>
        <v/>
      </c>
      <c r="AJ26" s="97" t="str">
        <f ca="1">IF('3、外观质量检验'!AR26="","",SUMIF(外观!$AI:$AJ,'3、外观质量检验'!AR26,外观!$AJ:$AJ)*'3、外观质量检验'!AS26)</f>
        <v/>
      </c>
      <c r="AK26" s="97" t="str">
        <f ca="1">IF('3、外观质量检验'!AU26="","",SUMIF(外观!$AI:$AJ,'3、外观质量检验'!AU26,外观!$AJ:$AJ)*'3、外观质量检验'!AV26)</f>
        <v/>
      </c>
      <c r="AL26" s="97" t="str">
        <f ca="1">IF('3、外观质量检验'!AX26="","",SUMIF(外观!$AI:$AJ,'3、外观质量检验'!AX26,外观!$AJ:$AJ)*'3、外观质量检验'!AY26)</f>
        <v/>
      </c>
      <c r="AM26" s="97" t="str">
        <f ca="1">IF('3、外观质量检验'!BA26="","",SUMIF(外观!$AI:$AJ,'3、外观质量检验'!BA26,外观!$AJ:$AJ)*'3、外观质量检验'!BB26)</f>
        <v/>
      </c>
      <c r="AN26" s="97" t="str">
        <f ca="1">IF('3、外观质量检验'!BD26="","",SUMIF(外观!$AI:$AJ,'3、外观质量检验'!BD26,外观!$AJ:$AJ)*'3、外观质量检验'!BE26)</f>
        <v/>
      </c>
      <c r="AO26" s="97" t="str">
        <f ca="1">IF('3、外观质量检验'!BH26="","",SUMIF(外观!$AI:$AJ,'3、外观质量检验'!BH26,外观!$AJ:$AJ)*'3、外观质量检验'!BI26)</f>
        <v/>
      </c>
      <c r="AP26" s="97" t="str">
        <f ca="1">IF('3、外观质量检验'!BK26="","",SUMIF(外观!$AI:$AJ,'3、外观质量检验'!BK26,外观!$AJ:$AJ)*'3、外观质量检验'!BL26)</f>
        <v/>
      </c>
      <c r="AQ26" s="97" t="str">
        <f ca="1">IF('3、外观质量检验'!BN26="","",SUMIF(外观!$AI:$AJ,'3、外观质量检验'!BN26,外观!$AJ:$AJ)*'3、外观质量检验'!BO26)</f>
        <v/>
      </c>
      <c r="AR26" s="97" t="str">
        <f ca="1">IF('3、外观质量检验'!BQ26="","",SUMIF(外观!$AI:$AJ,'3、外观质量检验'!BQ26,外观!$AJ:$AJ)*'3、外观质量检验'!BR26)</f>
        <v/>
      </c>
      <c r="AS26" s="103" t="str">
        <f ca="1">IF('3、外观质量检验'!BT26="","",SUMIF(外观!$AI:$AJ,'3、外观质量检验'!BT26,外观!$AJ:$AJ)*'3、外观质量检验'!BU26)</f>
        <v/>
      </c>
      <c r="AT26" s="104" t="str">
        <f>IF(('4、感官质量检验'!L26="")+('4、感官质量检验'!M26="")+('4、感官质量检验'!N26="")+('4、感官质量检验'!O26="")+('4、感官质量检验'!P26="")+('4、感官质量检验'!Q26=""),"",SUM('4、感官质量检验'!L26:Q26))</f>
        <v/>
      </c>
      <c r="AU26" s="105" t="str">
        <f>IF('4、感官质量检验'!K26="","",'4、感官质量检验'!K26)</f>
        <v/>
      </c>
      <c r="AV26" s="106" t="str">
        <f>IF('4、感官质量检验'!D26="","",IF('4、感官质量检验'!D26="一类",85,IF('4、感官质量检验'!D26="二、三类",75,60)))</f>
        <v/>
      </c>
      <c r="AW26" s="109" t="str">
        <f>IF(AND(综合判定!AT26="",'4、感官质量检验'!K26=""),"",IF(OR('4、感官质量检验'!K26="异味",'4、感官质量检验'!K26="霉变",'4、感官质量检验'!K26="异味及霉变",综合判定!AT26&lt;AV26),"A类缺陷，批否",IF(综合判定!AT26&lt;('4、感官质量检验'!J26-2),"B类","合格")))</f>
        <v/>
      </c>
      <c r="AX26" s="110" t="str">
        <f>IF('5、主流烟气检验'!R26="","",IF(('5、主流烟气检验'!R26&lt;=4),1,IF(AND('5、主流烟气检验'!R26&gt;=5,'5、主流烟气检验'!R26&lt;=9),1.5,2)))</f>
        <v/>
      </c>
      <c r="AY26" s="106" t="str">
        <f>IF('5、主流烟气检验'!R26="","",IF('5、主流烟气检验'!R26&lt;=8,100,IF(AND('5、主流烟气检验'!R26&gt;=9,'5、主流烟气检验'!R26&lt;=12),80,0)))</f>
        <v/>
      </c>
      <c r="AZ26" s="106" t="str">
        <f>IF('5、主流烟气检验'!S26="","",IF(ABS('5、主流烟气检验'!R26-'5、主流烟气检验'!S26)&lt;=AX26,AY26,0))</f>
        <v/>
      </c>
      <c r="BA26" s="78" t="str">
        <f t="shared" si="3"/>
        <v/>
      </c>
      <c r="BB26" s="106" t="str">
        <f>IF('5、主流烟气检验'!T26="","",IF(('5、主流烟气检验'!T26&lt;=0.4),0.1,IF(AND('5、主流烟气检验'!T26&gt;=0.5,'5、主流烟气检验'!T26&lt;=1),0.2,0.3)))</f>
        <v/>
      </c>
      <c r="BC26" s="106" t="str">
        <f>IF('5、主流烟气检验'!U26="","",IF(ABS('5、主流烟气检验'!T26-'5、主流烟气检验'!U26)&lt;=BB26,100,0))</f>
        <v/>
      </c>
      <c r="BD26" s="106" t="str">
        <f>IF('5、主流烟气检验'!V26="","",IF(('5、主流烟气检验'!V26&lt;=4),1,IF(AND('5、主流烟气检验'!V26&gt;=5,'5、主流烟气检验'!V26&lt;=10),2,3)))</f>
        <v/>
      </c>
      <c r="BE26" s="106" t="str">
        <f>IF('5、主流烟气检验'!V26="","",IF('5、主流烟气检验'!V26&lt;=10,100,IF(AND('5、主流烟气检验'!V26&gt;=11,'5、主流烟气检验'!V26&lt;=15),80,0)))</f>
        <v/>
      </c>
      <c r="BF26" s="109" t="str">
        <f>IF('5、主流烟气检验'!W26="","",IF(ABS('5、主流烟气检验'!W26-'5、主流烟气检验'!V26)&lt;=BD26,BE26,0))</f>
        <v/>
      </c>
      <c r="BG26" s="113" t="str">
        <f ca="1" t="shared" si="0"/>
        <v/>
      </c>
    </row>
    <row r="27" ht="12" customHeight="1" spans="2:59">
      <c r="B27" s="77" t="str">
        <f>IF('1、包装标识检验'!B27="","",'1、包装标识检验'!B27)</f>
        <v/>
      </c>
      <c r="C27" s="78" t="str">
        <f>IF('1、包装标识检验'!C27="","",'1、包装标识检验'!C27)</f>
        <v/>
      </c>
      <c r="D27" s="78" t="str">
        <f>IF('1、包装标识检验'!D27="","",'1、包装标识检验'!D27)</f>
        <v/>
      </c>
      <c r="E27" s="78" t="str">
        <f>IF('1、包装标识检验'!E27="","",'1、包装标识检验'!E27)</f>
        <v/>
      </c>
      <c r="F27" s="79" t="str">
        <f>IF('1、包装标识检验'!F27="","",'1、包装标识检验'!F27)</f>
        <v/>
      </c>
      <c r="G27" s="78" t="str">
        <f>IF('1、包装标识检验'!G27="","",'1、包装标识检验'!G27)</f>
        <v/>
      </c>
      <c r="H27" s="78" t="str">
        <f>IF('1、包装标识检验'!H27="","",'1、包装标识检验'!H27)</f>
        <v/>
      </c>
      <c r="I27" s="88" t="str">
        <f>IF('1、包装标识检验'!I27="","",'1、包装标识检验'!I27)</f>
        <v/>
      </c>
      <c r="J27" s="89" t="str">
        <f>IF('1、包装标识检验'!J27="合格","合格",IF('1、包装标识检验'!J27="","",IF('1、包装标识检验'!J27="A类","A类，批否",IF('1、包装标识检验'!J27="B类","B类，合格"))))</f>
        <v/>
      </c>
      <c r="K27" s="90" t="str">
        <f>IF('1、包装标识检验'!J27="","",IF('1、包装标识检验'!J27="合格",100,IF('1、包装标识检验'!J27="A类",0,100-综合判定!J27)))</f>
        <v/>
      </c>
      <c r="L27" s="77" t="str">
        <f ca="1">IF(B27="","",100-SUM(综合判定!P27,综合判定!Q27,综合判定!R27,综合判定!S27,综合判定!T27,综合判定!U27,综合判定!W27,综合判定!V27,综合判定!X27,综合判定!Y27,综合判定!Z27,综合判定!AA27,综合判定!AB27,综合判定!AC27,综合判定!AD27,综合判定!AE27,综合判定!AF27,综合判定!AG27,综合判定!AH27,综合判定!AI27,综合判定!AJ27,综合判定!AK27,综合判定!AL27,综合判定!AM27,综合判定!AN27,综合判定!AO27,综合判定!AP27,综合判定!AQ27,综合判定!AR27,综合判定!AS27))</f>
        <v/>
      </c>
      <c r="M27" s="78" t="str">
        <f ca="1" t="shared" si="1"/>
        <v/>
      </c>
      <c r="N27" s="91" t="str">
        <f ca="1" t="shared" si="2"/>
        <v/>
      </c>
      <c r="O27" s="92"/>
      <c r="P27" s="93" t="str">
        <f>IF('2、物理特性检验'!L27="","",'2、物理特性检验'!L27*0.2)</f>
        <v/>
      </c>
      <c r="Q27" s="95" t="str">
        <f>IF('2、物理特性检验'!O27="","",'2、物理特性检验'!O27*0.5)</f>
        <v/>
      </c>
      <c r="R27" s="95" t="str">
        <f>IF('2、物理特性检验'!R27="","",'2、物理特性检验'!R27*0.2)</f>
        <v/>
      </c>
      <c r="S27" s="95" t="str">
        <f>IF('2、物理特性检验'!U27="","",'2、物理特性检验'!U27*1)</f>
        <v/>
      </c>
      <c r="T27" s="95" t="str">
        <f>IF('2、物理特性检验'!X27="","",'2、物理特性检验'!X27*0.5)</f>
        <v/>
      </c>
      <c r="U27" s="95" t="str">
        <f>IF('2、物理特性检验'!AA27="","",'2、物理特性检验'!AA27*0.2)</f>
        <v/>
      </c>
      <c r="V27" s="95" t="str">
        <f>IF('2、物理特性检验'!AH27="","",IF(('2、物理特性检验'!AH27&gt;13.5)+('2、物理特性检验'!AH27&lt;10.5),6,IF(ABS('2、物理特性检验'!AH27-'2、物理特性检验'!AI27)&gt;1,3,IF(ABS('2、物理特性检验'!AH27-'2、物理特性检验'!AI27)&gt;0.5,2,""))))</f>
        <v/>
      </c>
      <c r="W27" s="95" t="str">
        <f>IF('2、物理特性检验'!AG27="","",'2、物理特性检验'!AG27*15)</f>
        <v/>
      </c>
      <c r="X27" s="95" t="str">
        <f>IF('2、物理特性检验'!AJ27="","",IF(('2、物理特性检验'!AJ27&gt;=3)*('2、物理特性检验'!AL27=0),4,IF(('2、物理特性检验'!AJ27&gt;=3.5)*('2、物理特性检验'!AL27=1),4,"")))</f>
        <v/>
      </c>
      <c r="Y27" s="95" t="str">
        <f>IF('2、物理特性检验'!AK27="","",'2、物理特性检验'!AK27*5)</f>
        <v/>
      </c>
      <c r="Z27" s="97" t="str">
        <f ca="1">IF('3、外观质量检验'!L27="","",SUMIF(外观!$AI:$AJ,'3、外观质量检验'!L27,外观!$AJ:$AJ)*'3、外观质量检验'!M27)</f>
        <v/>
      </c>
      <c r="AA27" s="97" t="str">
        <f ca="1">IF('3、外观质量检验'!O27="","",SUMIF(外观!$AI:$AJ,'3、外观质量检验'!O27,外观!$AJ:$AJ)*'3、外观质量检验'!P27)</f>
        <v/>
      </c>
      <c r="AB27" s="97" t="str">
        <f ca="1">IF('3、外观质量检验'!R27="","",SUMIF(外观!$AI:$AJ,'3、外观质量检验'!R27,外观!$AJ:$AJ)*'3、外观质量检验'!S27)</f>
        <v/>
      </c>
      <c r="AC27" s="97" t="str">
        <f ca="1">IF('3、外观质量检验'!U27="","",SUMIF(外观!$AI:$AJ,'3、外观质量检验'!U27,外观!$AJ:$AJ)*'3、外观质量检验'!V27)</f>
        <v/>
      </c>
      <c r="AD27" s="97" t="str">
        <f ca="1">IF('3、外观质量检验'!X27="","",SUMIF(外观!$AI:$AJ,'3、外观质量检验'!X27,外观!$AJ:$AJ)*'3、外观质量检验'!Y27)</f>
        <v/>
      </c>
      <c r="AE27" s="97" t="str">
        <f ca="1">IF('3、外观质量检验'!AB27="","",SUMIF(外观!$AI:$AJ,'3、外观质量检验'!AB27,外观!$AJ:$AJ)*'3、外观质量检验'!AC27)</f>
        <v/>
      </c>
      <c r="AF27" s="97" t="str">
        <f ca="1">IF('3、外观质量检验'!AE27="","",SUMIF(外观!$AI:$AJ,'3、外观质量检验'!AE27,外观!$AJ:$AJ)*'3、外观质量检验'!AF27)</f>
        <v/>
      </c>
      <c r="AG27" s="97" t="str">
        <f ca="1">IF('3、外观质量检验'!AH27="","",SUMIF(外观!$AI:$AJ,'3、外观质量检验'!AH27,外观!$AJ:$AJ)*'3、外观质量检验'!AI27)</f>
        <v/>
      </c>
      <c r="AH27" s="97" t="str">
        <f ca="1">IF('3、外观质量检验'!AK27="","",SUMIF(外观!$AI:$AJ,'3、外观质量检验'!AK27,外观!$AJ:$AJ)*'3、外观质量检验'!AL27)</f>
        <v/>
      </c>
      <c r="AI27" s="97" t="str">
        <f ca="1">IF('3、外观质量检验'!AN27="","",SUMIF(外观!$AI:$AJ,'3、外观质量检验'!AN27,外观!$AJ:$AJ)*'3、外观质量检验'!AO27)</f>
        <v/>
      </c>
      <c r="AJ27" s="97" t="str">
        <f ca="1">IF('3、外观质量检验'!AR27="","",SUMIF(外观!$AI:$AJ,'3、外观质量检验'!AR27,外观!$AJ:$AJ)*'3、外观质量检验'!AS27)</f>
        <v/>
      </c>
      <c r="AK27" s="97" t="str">
        <f ca="1">IF('3、外观质量检验'!AU27="","",SUMIF(外观!$AI:$AJ,'3、外观质量检验'!AU27,外观!$AJ:$AJ)*'3、外观质量检验'!AV27)</f>
        <v/>
      </c>
      <c r="AL27" s="97" t="str">
        <f ca="1">IF('3、外观质量检验'!AX27="","",SUMIF(外观!$AI:$AJ,'3、外观质量检验'!AX27,外观!$AJ:$AJ)*'3、外观质量检验'!AY27)</f>
        <v/>
      </c>
      <c r="AM27" s="97" t="str">
        <f ca="1">IF('3、外观质量检验'!BA27="","",SUMIF(外观!$AI:$AJ,'3、外观质量检验'!BA27,外观!$AJ:$AJ)*'3、外观质量检验'!BB27)</f>
        <v/>
      </c>
      <c r="AN27" s="97" t="str">
        <f ca="1">IF('3、外观质量检验'!BD27="","",SUMIF(外观!$AI:$AJ,'3、外观质量检验'!BD27,外观!$AJ:$AJ)*'3、外观质量检验'!BE27)</f>
        <v/>
      </c>
      <c r="AO27" s="97" t="str">
        <f ca="1">IF('3、外观质量检验'!BH27="","",SUMIF(外观!$AI:$AJ,'3、外观质量检验'!BH27,外观!$AJ:$AJ)*'3、外观质量检验'!BI27)</f>
        <v/>
      </c>
      <c r="AP27" s="97" t="str">
        <f ca="1">IF('3、外观质量检验'!BK27="","",SUMIF(外观!$AI:$AJ,'3、外观质量检验'!BK27,外观!$AJ:$AJ)*'3、外观质量检验'!BL27)</f>
        <v/>
      </c>
      <c r="AQ27" s="97" t="str">
        <f ca="1">IF('3、外观质量检验'!BN27="","",SUMIF(外观!$AI:$AJ,'3、外观质量检验'!BN27,外观!$AJ:$AJ)*'3、外观质量检验'!BO27)</f>
        <v/>
      </c>
      <c r="AR27" s="97" t="str">
        <f ca="1">IF('3、外观质量检验'!BQ27="","",SUMIF(外观!$AI:$AJ,'3、外观质量检验'!BQ27,外观!$AJ:$AJ)*'3、外观质量检验'!BR27)</f>
        <v/>
      </c>
      <c r="AS27" s="103" t="str">
        <f ca="1">IF('3、外观质量检验'!BT27="","",SUMIF(外观!$AI:$AJ,'3、外观质量检验'!BT27,外观!$AJ:$AJ)*'3、外观质量检验'!BU27)</f>
        <v/>
      </c>
      <c r="AT27" s="104" t="str">
        <f>IF(('4、感官质量检验'!L27="")+('4、感官质量检验'!M27="")+('4、感官质量检验'!N27="")+('4、感官质量检验'!O27="")+('4、感官质量检验'!P27="")+('4、感官质量检验'!Q27=""),"",SUM('4、感官质量检验'!L27:Q27))</f>
        <v/>
      </c>
      <c r="AU27" s="105" t="str">
        <f>IF('4、感官质量检验'!K27="","",'4、感官质量检验'!K27)</f>
        <v/>
      </c>
      <c r="AV27" s="106" t="str">
        <f>IF('4、感官质量检验'!D27="","",IF('4、感官质量检验'!D27="一类",85,IF('4、感官质量检验'!D27="二、三类",75,60)))</f>
        <v/>
      </c>
      <c r="AW27" s="109" t="str">
        <f>IF(AND(综合判定!AT27="",'4、感官质量检验'!K27=""),"",IF(OR('4、感官质量检验'!K27="异味",'4、感官质量检验'!K27="霉变",'4、感官质量检验'!K27="异味及霉变",综合判定!AT27&lt;AV27),"A类缺陷，批否",IF(综合判定!AT27&lt;('4、感官质量检验'!J27-2),"B类","合格")))</f>
        <v/>
      </c>
      <c r="AX27" s="110" t="str">
        <f>IF('5、主流烟气检验'!R27="","",IF(('5、主流烟气检验'!R27&lt;=4),1,IF(AND('5、主流烟气检验'!R27&gt;=5,'5、主流烟气检验'!R27&lt;=9),1.5,2)))</f>
        <v/>
      </c>
      <c r="AY27" s="106" t="str">
        <f>IF('5、主流烟气检验'!R27="","",IF('5、主流烟气检验'!R27&lt;=8,100,IF(AND('5、主流烟气检验'!R27&gt;=9,'5、主流烟气检验'!R27&lt;=12),80,0)))</f>
        <v/>
      </c>
      <c r="AZ27" s="106" t="str">
        <f>IF('5、主流烟气检验'!S27="","",IF(ABS('5、主流烟气检验'!R27-'5、主流烟气检验'!S27)&lt;=AX27,AY27,0))</f>
        <v/>
      </c>
      <c r="BA27" s="78" t="str">
        <f t="shared" si="3"/>
        <v/>
      </c>
      <c r="BB27" s="106" t="str">
        <f>IF('5、主流烟气检验'!T27="","",IF(('5、主流烟气检验'!T27&lt;=0.4),0.1,IF(AND('5、主流烟气检验'!T27&gt;=0.5,'5、主流烟气检验'!T27&lt;=1),0.2,0.3)))</f>
        <v/>
      </c>
      <c r="BC27" s="106" t="str">
        <f>IF('5、主流烟气检验'!U27="","",IF(ABS('5、主流烟气检验'!T27-'5、主流烟气检验'!U27)&lt;=BB27,100,0))</f>
        <v/>
      </c>
      <c r="BD27" s="106" t="str">
        <f>IF('5、主流烟气检验'!V27="","",IF(('5、主流烟气检验'!V27&lt;=4),1,IF(AND('5、主流烟气检验'!V27&gt;=5,'5、主流烟气检验'!V27&lt;=10),2,3)))</f>
        <v/>
      </c>
      <c r="BE27" s="106" t="str">
        <f>IF('5、主流烟气检验'!V27="","",IF('5、主流烟气检验'!V27&lt;=10,100,IF(AND('5、主流烟气检验'!V27&gt;=11,'5、主流烟气检验'!V27&lt;=15),80,0)))</f>
        <v/>
      </c>
      <c r="BF27" s="109" t="str">
        <f>IF('5、主流烟气检验'!W27="","",IF(ABS('5、主流烟气检验'!W27-'5、主流烟气检验'!V27)&lt;=BD27,BE27,0))</f>
        <v/>
      </c>
      <c r="BG27" s="113" t="str">
        <f ca="1" t="shared" si="0"/>
        <v/>
      </c>
    </row>
    <row r="28" ht="12" customHeight="1" spans="2:59">
      <c r="B28" s="77" t="str">
        <f>IF('1、包装标识检验'!B28="","",'1、包装标识检验'!B28)</f>
        <v/>
      </c>
      <c r="C28" s="78" t="str">
        <f>IF('1、包装标识检验'!C28="","",'1、包装标识检验'!C28)</f>
        <v/>
      </c>
      <c r="D28" s="78" t="str">
        <f>IF('1、包装标识检验'!D28="","",'1、包装标识检验'!D28)</f>
        <v/>
      </c>
      <c r="E28" s="78" t="str">
        <f>IF('1、包装标识检验'!E28="","",'1、包装标识检验'!E28)</f>
        <v/>
      </c>
      <c r="F28" s="79" t="str">
        <f>IF('1、包装标识检验'!F28="","",'1、包装标识检验'!F28)</f>
        <v/>
      </c>
      <c r="G28" s="78" t="str">
        <f>IF('1、包装标识检验'!G28="","",'1、包装标识检验'!G28)</f>
        <v/>
      </c>
      <c r="H28" s="78" t="str">
        <f>IF('1、包装标识检验'!H28="","",'1、包装标识检验'!H28)</f>
        <v/>
      </c>
      <c r="I28" s="88" t="str">
        <f>IF('1、包装标识检验'!I28="","",'1、包装标识检验'!I28)</f>
        <v/>
      </c>
      <c r="J28" s="89" t="str">
        <f>IF('1、包装标识检验'!J28="合格","合格",IF('1、包装标识检验'!J28="","",IF('1、包装标识检验'!J28="A类","A类，批否",IF('1、包装标识检验'!J28="B类","B类，合格"))))</f>
        <v/>
      </c>
      <c r="K28" s="90" t="str">
        <f>IF('1、包装标识检验'!J28="","",IF('1、包装标识检验'!J28="合格",100,IF('1、包装标识检验'!J28="A类",0,100-综合判定!J28)))</f>
        <v/>
      </c>
      <c r="L28" s="77" t="str">
        <f ca="1">IF(B28="","",100-SUM(综合判定!P28,综合判定!Q28,综合判定!R28,综合判定!S28,综合判定!T28,综合判定!U28,综合判定!W28,综合判定!V28,综合判定!X28,综合判定!Y28,综合判定!Z28,综合判定!AA28,综合判定!AB28,综合判定!AC28,综合判定!AD28,综合判定!AE28,综合判定!AF28,综合判定!AG28,综合判定!AH28,综合判定!AI28,综合判定!AJ28,综合判定!AK28,综合判定!AL28,综合判定!AM28,综合判定!AN28,综合判定!AO28,综合判定!AP28,综合判定!AQ28,综合判定!AR28,综合判定!AS28))</f>
        <v/>
      </c>
      <c r="M28" s="78" t="str">
        <f ca="1" t="shared" si="1"/>
        <v/>
      </c>
      <c r="N28" s="91" t="str">
        <f ca="1" t="shared" si="2"/>
        <v/>
      </c>
      <c r="O28" s="92"/>
      <c r="P28" s="93" t="str">
        <f>IF('2、物理特性检验'!L28="","",'2、物理特性检验'!L28*0.2)</f>
        <v/>
      </c>
      <c r="Q28" s="95" t="str">
        <f>IF('2、物理特性检验'!O28="","",'2、物理特性检验'!O28*0.5)</f>
        <v/>
      </c>
      <c r="R28" s="95" t="str">
        <f>IF('2、物理特性检验'!R28="","",'2、物理特性检验'!R28*0.2)</f>
        <v/>
      </c>
      <c r="S28" s="95" t="str">
        <f>IF('2、物理特性检验'!U28="","",'2、物理特性检验'!U28*1)</f>
        <v/>
      </c>
      <c r="T28" s="95" t="str">
        <f>IF('2、物理特性检验'!X28="","",'2、物理特性检验'!X28*0.5)</f>
        <v/>
      </c>
      <c r="U28" s="95" t="str">
        <f>IF('2、物理特性检验'!AA28="","",'2、物理特性检验'!AA28*0.2)</f>
        <v/>
      </c>
      <c r="V28" s="95" t="str">
        <f>IF('2、物理特性检验'!AH28="","",IF(('2、物理特性检验'!AH28&gt;13.5)+('2、物理特性检验'!AH28&lt;10.5),6,IF(ABS('2、物理特性检验'!AH28-'2、物理特性检验'!AI28)&gt;1,3,IF(ABS('2、物理特性检验'!AH28-'2、物理特性检验'!AI28)&gt;0.5,2,""))))</f>
        <v/>
      </c>
      <c r="W28" s="95" t="str">
        <f>IF('2、物理特性检验'!AG28="","",'2、物理特性检验'!AG28*15)</f>
        <v/>
      </c>
      <c r="X28" s="95" t="str">
        <f>IF('2、物理特性检验'!AJ28="","",IF(('2、物理特性检验'!AJ28&gt;=3)*('2、物理特性检验'!AL28=0),4,IF(('2、物理特性检验'!AJ28&gt;=3.5)*('2、物理特性检验'!AL28=1),4,"")))</f>
        <v/>
      </c>
      <c r="Y28" s="95" t="str">
        <f>IF('2、物理特性检验'!AK28="","",'2、物理特性检验'!AK28*5)</f>
        <v/>
      </c>
      <c r="Z28" s="97" t="str">
        <f ca="1">IF('3、外观质量检验'!L28="","",SUMIF(外观!$AI:$AJ,'3、外观质量检验'!L28,外观!$AJ:$AJ)*'3、外观质量检验'!M28)</f>
        <v/>
      </c>
      <c r="AA28" s="97" t="str">
        <f ca="1">IF('3、外观质量检验'!O28="","",SUMIF(外观!$AI:$AJ,'3、外观质量检验'!O28,外观!$AJ:$AJ)*'3、外观质量检验'!P28)</f>
        <v/>
      </c>
      <c r="AB28" s="97" t="str">
        <f ca="1">IF('3、外观质量检验'!R28="","",SUMIF(外观!$AI:$AJ,'3、外观质量检验'!R28,外观!$AJ:$AJ)*'3、外观质量检验'!S28)</f>
        <v/>
      </c>
      <c r="AC28" s="97" t="str">
        <f ca="1">IF('3、外观质量检验'!U28="","",SUMIF(外观!$AI:$AJ,'3、外观质量检验'!U28,外观!$AJ:$AJ)*'3、外观质量检验'!V28)</f>
        <v/>
      </c>
      <c r="AD28" s="97" t="str">
        <f ca="1">IF('3、外观质量检验'!X28="","",SUMIF(外观!$AI:$AJ,'3、外观质量检验'!X28,外观!$AJ:$AJ)*'3、外观质量检验'!Y28)</f>
        <v/>
      </c>
      <c r="AE28" s="97" t="str">
        <f ca="1">IF('3、外观质量检验'!AB28="","",SUMIF(外观!$AI:$AJ,'3、外观质量检验'!AB28,外观!$AJ:$AJ)*'3、外观质量检验'!AC28)</f>
        <v/>
      </c>
      <c r="AF28" s="97" t="str">
        <f ca="1">IF('3、外观质量检验'!AE28="","",SUMIF(外观!$AI:$AJ,'3、外观质量检验'!AE28,外观!$AJ:$AJ)*'3、外观质量检验'!AF28)</f>
        <v/>
      </c>
      <c r="AG28" s="97" t="str">
        <f ca="1">IF('3、外观质量检验'!AH28="","",SUMIF(外观!$AI:$AJ,'3、外观质量检验'!AH28,外观!$AJ:$AJ)*'3、外观质量检验'!AI28)</f>
        <v/>
      </c>
      <c r="AH28" s="97" t="str">
        <f ca="1">IF('3、外观质量检验'!AK28="","",SUMIF(外观!$AI:$AJ,'3、外观质量检验'!AK28,外观!$AJ:$AJ)*'3、外观质量检验'!AL28)</f>
        <v/>
      </c>
      <c r="AI28" s="97" t="str">
        <f ca="1">IF('3、外观质量检验'!AN28="","",SUMIF(外观!$AI:$AJ,'3、外观质量检验'!AN28,外观!$AJ:$AJ)*'3、外观质量检验'!AO28)</f>
        <v/>
      </c>
      <c r="AJ28" s="97" t="str">
        <f ca="1">IF('3、外观质量检验'!AR28="","",SUMIF(外观!$AI:$AJ,'3、外观质量检验'!AR28,外观!$AJ:$AJ)*'3、外观质量检验'!AS28)</f>
        <v/>
      </c>
      <c r="AK28" s="97" t="str">
        <f ca="1">IF('3、外观质量检验'!AU28="","",SUMIF(外观!$AI:$AJ,'3、外观质量检验'!AU28,外观!$AJ:$AJ)*'3、外观质量检验'!AV28)</f>
        <v/>
      </c>
      <c r="AL28" s="97" t="str">
        <f ca="1">IF('3、外观质量检验'!AX28="","",SUMIF(外观!$AI:$AJ,'3、外观质量检验'!AX28,外观!$AJ:$AJ)*'3、外观质量检验'!AY28)</f>
        <v/>
      </c>
      <c r="AM28" s="97" t="str">
        <f ca="1">IF('3、外观质量检验'!BA28="","",SUMIF(外观!$AI:$AJ,'3、外观质量检验'!BA28,外观!$AJ:$AJ)*'3、外观质量检验'!BB28)</f>
        <v/>
      </c>
      <c r="AN28" s="97" t="str">
        <f ca="1">IF('3、外观质量检验'!BD28="","",SUMIF(外观!$AI:$AJ,'3、外观质量检验'!BD28,外观!$AJ:$AJ)*'3、外观质量检验'!BE28)</f>
        <v/>
      </c>
      <c r="AO28" s="97" t="str">
        <f ca="1">IF('3、外观质量检验'!BH28="","",SUMIF(外观!$AI:$AJ,'3、外观质量检验'!BH28,外观!$AJ:$AJ)*'3、外观质量检验'!BI28)</f>
        <v/>
      </c>
      <c r="AP28" s="97" t="str">
        <f ca="1">IF('3、外观质量检验'!BK28="","",SUMIF(外观!$AI:$AJ,'3、外观质量检验'!BK28,外观!$AJ:$AJ)*'3、外观质量检验'!BL28)</f>
        <v/>
      </c>
      <c r="AQ28" s="97" t="str">
        <f ca="1">IF('3、外观质量检验'!BN28="","",SUMIF(外观!$AI:$AJ,'3、外观质量检验'!BN28,外观!$AJ:$AJ)*'3、外观质量检验'!BO28)</f>
        <v/>
      </c>
      <c r="AR28" s="97" t="str">
        <f ca="1">IF('3、外观质量检验'!BQ28="","",SUMIF(外观!$AI:$AJ,'3、外观质量检验'!BQ28,外观!$AJ:$AJ)*'3、外观质量检验'!BR28)</f>
        <v/>
      </c>
      <c r="AS28" s="103" t="str">
        <f ca="1">IF('3、外观质量检验'!BT28="","",SUMIF(外观!$AI:$AJ,'3、外观质量检验'!BT28,外观!$AJ:$AJ)*'3、外观质量检验'!BU28)</f>
        <v/>
      </c>
      <c r="AT28" s="104" t="str">
        <f>IF(('4、感官质量检验'!L28="")+('4、感官质量检验'!M28="")+('4、感官质量检验'!N28="")+('4、感官质量检验'!O28="")+('4、感官质量检验'!P28="")+('4、感官质量检验'!Q28=""),"",SUM('4、感官质量检验'!L28:Q28))</f>
        <v/>
      </c>
      <c r="AU28" s="105" t="str">
        <f>IF('4、感官质量检验'!K28="","",'4、感官质量检验'!K28)</f>
        <v/>
      </c>
      <c r="AV28" s="106" t="str">
        <f>IF('4、感官质量检验'!D28="","",IF('4、感官质量检验'!D28="一类",85,IF('4、感官质量检验'!D28="二、三类",75,60)))</f>
        <v/>
      </c>
      <c r="AW28" s="109" t="str">
        <f>IF(AND(综合判定!AT28="",'4、感官质量检验'!K28=""),"",IF(OR('4、感官质量检验'!K28="异味",'4、感官质量检验'!K28="霉变",'4、感官质量检验'!K28="异味及霉变",综合判定!AT28&lt;AV28),"A类缺陷，批否",IF(综合判定!AT28&lt;('4、感官质量检验'!J28-2),"B类","合格")))</f>
        <v/>
      </c>
      <c r="AX28" s="110" t="str">
        <f>IF('5、主流烟气检验'!R28="","",IF(('5、主流烟气检验'!R28&lt;=4),1,IF(AND('5、主流烟气检验'!R28&gt;=5,'5、主流烟气检验'!R28&lt;=9),1.5,2)))</f>
        <v/>
      </c>
      <c r="AY28" s="106" t="str">
        <f>IF('5、主流烟气检验'!R28="","",IF('5、主流烟气检验'!R28&lt;=8,100,IF(AND('5、主流烟气检验'!R28&gt;=9,'5、主流烟气检验'!R28&lt;=12),80,0)))</f>
        <v/>
      </c>
      <c r="AZ28" s="106" t="str">
        <f>IF('5、主流烟气检验'!S28="","",IF(ABS('5、主流烟气检验'!R28-'5、主流烟气检验'!S28)&lt;=AX28,AY28,0))</f>
        <v/>
      </c>
      <c r="BA28" s="78" t="str">
        <f t="shared" si="3"/>
        <v/>
      </c>
      <c r="BB28" s="106" t="str">
        <f>IF('5、主流烟气检验'!T28="","",IF(('5、主流烟气检验'!T28&lt;=0.4),0.1,IF(AND('5、主流烟气检验'!T28&gt;=0.5,'5、主流烟气检验'!T28&lt;=1),0.2,0.3)))</f>
        <v/>
      </c>
      <c r="BC28" s="106" t="str">
        <f>IF('5、主流烟气检验'!U28="","",IF(ABS('5、主流烟气检验'!T28-'5、主流烟气检验'!U28)&lt;=BB28,100,0))</f>
        <v/>
      </c>
      <c r="BD28" s="106" t="str">
        <f>IF('5、主流烟气检验'!V28="","",IF(('5、主流烟气检验'!V28&lt;=4),1,IF(AND('5、主流烟气检验'!V28&gt;=5,'5、主流烟气检验'!V28&lt;=10),2,3)))</f>
        <v/>
      </c>
      <c r="BE28" s="106" t="str">
        <f>IF('5、主流烟气检验'!V28="","",IF('5、主流烟气检验'!V28&lt;=10,100,IF(AND('5、主流烟气检验'!V28&gt;=11,'5、主流烟气检验'!V28&lt;=15),80,0)))</f>
        <v/>
      </c>
      <c r="BF28" s="109" t="str">
        <f>IF('5、主流烟气检验'!W28="","",IF(ABS('5、主流烟气检验'!W28-'5、主流烟气检验'!V28)&lt;=BD28,BE28,0))</f>
        <v/>
      </c>
      <c r="BG28" s="113" t="str">
        <f ca="1" t="shared" si="0"/>
        <v/>
      </c>
    </row>
    <row r="29" ht="12" customHeight="1" spans="2:59">
      <c r="B29" s="77" t="str">
        <f>IF('1、包装标识检验'!B29="","",'1、包装标识检验'!B29)</f>
        <v/>
      </c>
      <c r="C29" s="78" t="str">
        <f>IF('1、包装标识检验'!C29="","",'1、包装标识检验'!C29)</f>
        <v/>
      </c>
      <c r="D29" s="78" t="str">
        <f>IF('1、包装标识检验'!D29="","",'1、包装标识检验'!D29)</f>
        <v/>
      </c>
      <c r="E29" s="78" t="str">
        <f>IF('1、包装标识检验'!E29="","",'1、包装标识检验'!E29)</f>
        <v/>
      </c>
      <c r="F29" s="79" t="str">
        <f>IF('1、包装标识检验'!F29="","",'1、包装标识检验'!F29)</f>
        <v/>
      </c>
      <c r="G29" s="78" t="str">
        <f>IF('1、包装标识检验'!G29="","",'1、包装标识检验'!G29)</f>
        <v/>
      </c>
      <c r="H29" s="78" t="str">
        <f>IF('1、包装标识检验'!H29="","",'1、包装标识检验'!H29)</f>
        <v/>
      </c>
      <c r="I29" s="88" t="str">
        <f>IF('1、包装标识检验'!I29="","",'1、包装标识检验'!I29)</f>
        <v/>
      </c>
      <c r="J29" s="89" t="str">
        <f>IF('1、包装标识检验'!J29="合格","合格",IF('1、包装标识检验'!J29="","",IF('1、包装标识检验'!J29="A类","A类，批否",IF('1、包装标识检验'!J29="B类","B类，合格"))))</f>
        <v/>
      </c>
      <c r="K29" s="90" t="str">
        <f>IF('1、包装标识检验'!J29="","",IF('1、包装标识检验'!J29="合格",100,IF('1、包装标识检验'!J29="A类",0,100-综合判定!J29)))</f>
        <v/>
      </c>
      <c r="L29" s="77" t="str">
        <f ca="1">IF(B29="","",100-SUM(综合判定!P29,综合判定!Q29,综合判定!R29,综合判定!S29,综合判定!T29,综合判定!U29,综合判定!W29,综合判定!V29,综合判定!X29,综合判定!Y29,综合判定!Z29,综合判定!AA29,综合判定!AB29,综合判定!AC29,综合判定!AD29,综合判定!AE29,综合判定!AF29,综合判定!AG29,综合判定!AH29,综合判定!AI29,综合判定!AJ29,综合判定!AK29,综合判定!AL29,综合判定!AM29,综合判定!AN29,综合判定!AO29,综合判定!AP29,综合判定!AQ29,综合判定!AR29,综合判定!AS29))</f>
        <v/>
      </c>
      <c r="M29" s="78" t="str">
        <f ca="1" t="shared" si="1"/>
        <v/>
      </c>
      <c r="N29" s="91" t="str">
        <f ca="1" t="shared" si="2"/>
        <v/>
      </c>
      <c r="O29" s="92"/>
      <c r="P29" s="93" t="str">
        <f>IF('2、物理特性检验'!L29="","",'2、物理特性检验'!L29*0.2)</f>
        <v/>
      </c>
      <c r="Q29" s="95" t="str">
        <f>IF('2、物理特性检验'!O29="","",'2、物理特性检验'!O29*0.5)</f>
        <v/>
      </c>
      <c r="R29" s="95" t="str">
        <f>IF('2、物理特性检验'!R29="","",'2、物理特性检验'!R29*0.2)</f>
        <v/>
      </c>
      <c r="S29" s="95" t="str">
        <f>IF('2、物理特性检验'!U29="","",'2、物理特性检验'!U29*1)</f>
        <v/>
      </c>
      <c r="T29" s="95" t="str">
        <f>IF('2、物理特性检验'!X29="","",'2、物理特性检验'!X29*0.5)</f>
        <v/>
      </c>
      <c r="U29" s="95" t="str">
        <f>IF('2、物理特性检验'!AA29="","",'2、物理特性检验'!AA29*0.2)</f>
        <v/>
      </c>
      <c r="V29" s="95" t="str">
        <f>IF('2、物理特性检验'!AH29="","",IF(('2、物理特性检验'!AH29&gt;13.5)+('2、物理特性检验'!AH29&lt;10.5),6,IF(ABS('2、物理特性检验'!AH29-'2、物理特性检验'!AI29)&gt;1,3,IF(ABS('2、物理特性检验'!AH29-'2、物理特性检验'!AI29)&gt;0.5,2,""))))</f>
        <v/>
      </c>
      <c r="W29" s="95" t="str">
        <f>IF('2、物理特性检验'!AG29="","",'2、物理特性检验'!AG29*15)</f>
        <v/>
      </c>
      <c r="X29" s="95" t="str">
        <f>IF('2、物理特性检验'!AJ29="","",IF(('2、物理特性检验'!AJ29&gt;=3)*('2、物理特性检验'!AL29=0),4,IF(('2、物理特性检验'!AJ29&gt;=3.5)*('2、物理特性检验'!AL29=1),4,"")))</f>
        <v/>
      </c>
      <c r="Y29" s="95" t="str">
        <f>IF('2、物理特性检验'!AK29="","",'2、物理特性检验'!AK29*5)</f>
        <v/>
      </c>
      <c r="Z29" s="97" t="str">
        <f ca="1">IF('3、外观质量检验'!L29="","",SUMIF(外观!$AI:$AJ,'3、外观质量检验'!L29,外观!$AJ:$AJ)*'3、外观质量检验'!M29)</f>
        <v/>
      </c>
      <c r="AA29" s="97" t="str">
        <f ca="1">IF('3、外观质量检验'!O29="","",SUMIF(外观!$AI:$AJ,'3、外观质量检验'!O29,外观!$AJ:$AJ)*'3、外观质量检验'!P29)</f>
        <v/>
      </c>
      <c r="AB29" s="97" t="str">
        <f ca="1">IF('3、外观质量检验'!R29="","",SUMIF(外观!$AI:$AJ,'3、外观质量检验'!R29,外观!$AJ:$AJ)*'3、外观质量检验'!S29)</f>
        <v/>
      </c>
      <c r="AC29" s="97" t="str">
        <f ca="1">IF('3、外观质量检验'!U29="","",SUMIF(外观!$AI:$AJ,'3、外观质量检验'!U29,外观!$AJ:$AJ)*'3、外观质量检验'!V29)</f>
        <v/>
      </c>
      <c r="AD29" s="97" t="str">
        <f ca="1">IF('3、外观质量检验'!X29="","",SUMIF(外观!$AI:$AJ,'3、外观质量检验'!X29,外观!$AJ:$AJ)*'3、外观质量检验'!Y29)</f>
        <v/>
      </c>
      <c r="AE29" s="97" t="str">
        <f ca="1">IF('3、外观质量检验'!AB29="","",SUMIF(外观!$AI:$AJ,'3、外观质量检验'!AB29,外观!$AJ:$AJ)*'3、外观质量检验'!AC29)</f>
        <v/>
      </c>
      <c r="AF29" s="97" t="str">
        <f ca="1">IF('3、外观质量检验'!AE29="","",SUMIF(外观!$AI:$AJ,'3、外观质量检验'!AE29,外观!$AJ:$AJ)*'3、外观质量检验'!AF29)</f>
        <v/>
      </c>
      <c r="AG29" s="97" t="str">
        <f ca="1">IF('3、外观质量检验'!AH29="","",SUMIF(外观!$AI:$AJ,'3、外观质量检验'!AH29,外观!$AJ:$AJ)*'3、外观质量检验'!AI29)</f>
        <v/>
      </c>
      <c r="AH29" s="97" t="str">
        <f ca="1">IF('3、外观质量检验'!AK29="","",SUMIF(外观!$AI:$AJ,'3、外观质量检验'!AK29,外观!$AJ:$AJ)*'3、外观质量检验'!AL29)</f>
        <v/>
      </c>
      <c r="AI29" s="97" t="str">
        <f ca="1">IF('3、外观质量检验'!AN29="","",SUMIF(外观!$AI:$AJ,'3、外观质量检验'!AN29,外观!$AJ:$AJ)*'3、外观质量检验'!AO29)</f>
        <v/>
      </c>
      <c r="AJ29" s="97" t="str">
        <f ca="1">IF('3、外观质量检验'!AR29="","",SUMIF(外观!$AI:$AJ,'3、外观质量检验'!AR29,外观!$AJ:$AJ)*'3、外观质量检验'!AS29)</f>
        <v/>
      </c>
      <c r="AK29" s="97" t="str">
        <f ca="1">IF('3、外观质量检验'!AU29="","",SUMIF(外观!$AI:$AJ,'3、外观质量检验'!AU29,外观!$AJ:$AJ)*'3、外观质量检验'!AV29)</f>
        <v/>
      </c>
      <c r="AL29" s="97" t="str">
        <f ca="1">IF('3、外观质量检验'!AX29="","",SUMIF(外观!$AI:$AJ,'3、外观质量检验'!AX29,外观!$AJ:$AJ)*'3、外观质量检验'!AY29)</f>
        <v/>
      </c>
      <c r="AM29" s="97" t="str">
        <f ca="1">IF('3、外观质量检验'!BA29="","",SUMIF(外观!$AI:$AJ,'3、外观质量检验'!BA29,外观!$AJ:$AJ)*'3、外观质量检验'!BB29)</f>
        <v/>
      </c>
      <c r="AN29" s="97" t="str">
        <f ca="1">IF('3、外观质量检验'!BD29="","",SUMIF(外观!$AI:$AJ,'3、外观质量检验'!BD29,外观!$AJ:$AJ)*'3、外观质量检验'!BE29)</f>
        <v/>
      </c>
      <c r="AO29" s="97" t="str">
        <f ca="1">IF('3、外观质量检验'!BH29="","",SUMIF(外观!$AI:$AJ,'3、外观质量检验'!BH29,外观!$AJ:$AJ)*'3、外观质量检验'!BI29)</f>
        <v/>
      </c>
      <c r="AP29" s="97" t="str">
        <f ca="1">IF('3、外观质量检验'!BK29="","",SUMIF(外观!$AI:$AJ,'3、外观质量检验'!BK29,外观!$AJ:$AJ)*'3、外观质量检验'!BL29)</f>
        <v/>
      </c>
      <c r="AQ29" s="97" t="str">
        <f ca="1">IF('3、外观质量检验'!BN29="","",SUMIF(外观!$AI:$AJ,'3、外观质量检验'!BN29,外观!$AJ:$AJ)*'3、外观质量检验'!BO29)</f>
        <v/>
      </c>
      <c r="AR29" s="97" t="str">
        <f ca="1">IF('3、外观质量检验'!BQ29="","",SUMIF(外观!$AI:$AJ,'3、外观质量检验'!BQ29,外观!$AJ:$AJ)*'3、外观质量检验'!BR29)</f>
        <v/>
      </c>
      <c r="AS29" s="103" t="str">
        <f ca="1">IF('3、外观质量检验'!BT29="","",SUMIF(外观!$AI:$AJ,'3、外观质量检验'!BT29,外观!$AJ:$AJ)*'3、外观质量检验'!BU29)</f>
        <v/>
      </c>
      <c r="AT29" s="104" t="str">
        <f>IF(('4、感官质量检验'!L29="")+('4、感官质量检验'!M29="")+('4、感官质量检验'!N29="")+('4、感官质量检验'!O29="")+('4、感官质量检验'!P29="")+('4、感官质量检验'!Q29=""),"",SUM('4、感官质量检验'!L29:Q29))</f>
        <v/>
      </c>
      <c r="AU29" s="105" t="str">
        <f>IF('4、感官质量检验'!K29="","",'4、感官质量检验'!K29)</f>
        <v/>
      </c>
      <c r="AV29" s="106" t="str">
        <f>IF('4、感官质量检验'!D29="","",IF('4、感官质量检验'!D29="一类",85,IF('4、感官质量检验'!D29="二、三类",75,60)))</f>
        <v/>
      </c>
      <c r="AW29" s="109" t="str">
        <f>IF(AND(综合判定!AT29="",'4、感官质量检验'!K29=""),"",IF(OR('4、感官质量检验'!K29="异味",'4、感官质量检验'!K29="霉变",'4、感官质量检验'!K29="异味及霉变",综合判定!AT29&lt;AV29),"A类缺陷，批否",IF(综合判定!AT29&lt;('4、感官质量检验'!J29-2),"B类","合格")))</f>
        <v/>
      </c>
      <c r="AX29" s="110" t="str">
        <f>IF('5、主流烟气检验'!R29="","",IF(('5、主流烟气检验'!R29&lt;=4),1,IF(AND('5、主流烟气检验'!R29&gt;=5,'5、主流烟气检验'!R29&lt;=9),1.5,2)))</f>
        <v/>
      </c>
      <c r="AY29" s="106" t="str">
        <f>IF('5、主流烟气检验'!R29="","",IF('5、主流烟气检验'!R29&lt;=8,100,IF(AND('5、主流烟气检验'!R29&gt;=9,'5、主流烟气检验'!R29&lt;=12),80,0)))</f>
        <v/>
      </c>
      <c r="AZ29" s="106" t="str">
        <f>IF('5、主流烟气检验'!S29="","",IF(ABS('5、主流烟气检验'!R29-'5、主流烟气检验'!S29)&lt;=AX29,AY29,0))</f>
        <v/>
      </c>
      <c r="BA29" s="78" t="str">
        <f t="shared" si="3"/>
        <v/>
      </c>
      <c r="BB29" s="106" t="str">
        <f>IF('5、主流烟气检验'!T29="","",IF(('5、主流烟气检验'!T29&lt;=0.4),0.1,IF(AND('5、主流烟气检验'!T29&gt;=0.5,'5、主流烟气检验'!T29&lt;=1),0.2,0.3)))</f>
        <v/>
      </c>
      <c r="BC29" s="106" t="str">
        <f>IF('5、主流烟气检验'!U29="","",IF(ABS('5、主流烟气检验'!T29-'5、主流烟气检验'!U29)&lt;=BB29,100,0))</f>
        <v/>
      </c>
      <c r="BD29" s="106" t="str">
        <f>IF('5、主流烟气检验'!V29="","",IF(('5、主流烟气检验'!V29&lt;=4),1,IF(AND('5、主流烟气检验'!V29&gt;=5,'5、主流烟气检验'!V29&lt;=10),2,3)))</f>
        <v/>
      </c>
      <c r="BE29" s="106" t="str">
        <f>IF('5、主流烟气检验'!V29="","",IF('5、主流烟气检验'!V29&lt;=10,100,IF(AND('5、主流烟气检验'!V29&gt;=11,'5、主流烟气检验'!V29&lt;=15),80,0)))</f>
        <v/>
      </c>
      <c r="BF29" s="109" t="str">
        <f>IF('5、主流烟气检验'!W29="","",IF(ABS('5、主流烟气检验'!W29-'5、主流烟气检验'!V29)&lt;=BD29,BE29,0))</f>
        <v/>
      </c>
      <c r="BG29" s="113" t="str">
        <f ca="1" t="shared" si="0"/>
        <v/>
      </c>
    </row>
    <row r="30" ht="12" customHeight="1" spans="2:59">
      <c r="B30" s="77" t="str">
        <f>IF('1、包装标识检验'!B30="","",'1、包装标识检验'!B30)</f>
        <v/>
      </c>
      <c r="C30" s="78" t="str">
        <f>IF('1、包装标识检验'!C30="","",'1、包装标识检验'!C30)</f>
        <v/>
      </c>
      <c r="D30" s="78" t="str">
        <f>IF('1、包装标识检验'!D30="","",'1、包装标识检验'!D30)</f>
        <v/>
      </c>
      <c r="E30" s="78" t="str">
        <f>IF('1、包装标识检验'!E30="","",'1、包装标识检验'!E30)</f>
        <v/>
      </c>
      <c r="F30" s="79" t="str">
        <f>IF('1、包装标识检验'!F30="","",'1、包装标识检验'!F30)</f>
        <v/>
      </c>
      <c r="G30" s="78" t="str">
        <f>IF('1、包装标识检验'!G30="","",'1、包装标识检验'!G30)</f>
        <v/>
      </c>
      <c r="H30" s="78" t="str">
        <f>IF('1、包装标识检验'!H30="","",'1、包装标识检验'!H30)</f>
        <v/>
      </c>
      <c r="I30" s="88" t="str">
        <f>IF('1、包装标识检验'!I30="","",'1、包装标识检验'!I30)</f>
        <v/>
      </c>
      <c r="J30" s="89" t="str">
        <f>IF('1、包装标识检验'!J30="合格","合格",IF('1、包装标识检验'!J30="","",IF('1、包装标识检验'!J30="A类","A类，批否",IF('1、包装标识检验'!J30="B类","B类，合格"))))</f>
        <v/>
      </c>
      <c r="K30" s="90" t="str">
        <f>IF('1、包装标识检验'!J30="","",IF('1、包装标识检验'!J30="合格",100,IF('1、包装标识检验'!J30="A类",0,100-综合判定!J30)))</f>
        <v/>
      </c>
      <c r="L30" s="77" t="str">
        <f ca="1">IF(B30="","",100-SUM(综合判定!P30,综合判定!Q30,综合判定!R30,综合判定!S30,综合判定!T30,综合判定!U30,综合判定!W30,综合判定!V30,综合判定!X30,综合判定!Y30,综合判定!Z30,综合判定!AA30,综合判定!AB30,综合判定!AC30,综合判定!AD30,综合判定!AE30,综合判定!AF30,综合判定!AG30,综合判定!AH30,综合判定!AI30,综合判定!AJ30,综合判定!AK30,综合判定!AL30,综合判定!AM30,综合判定!AN30,综合判定!AO30,综合判定!AP30,综合判定!AQ30,综合判定!AR30,综合判定!AS30))</f>
        <v/>
      </c>
      <c r="M30" s="78" t="str">
        <f ca="1" t="shared" si="1"/>
        <v/>
      </c>
      <c r="N30" s="91" t="str">
        <f ca="1" t="shared" si="2"/>
        <v/>
      </c>
      <c r="O30" s="92"/>
      <c r="P30" s="93" t="str">
        <f>IF('2、物理特性检验'!L30="","",'2、物理特性检验'!L30*0.2)</f>
        <v/>
      </c>
      <c r="Q30" s="95" t="str">
        <f>IF('2、物理特性检验'!O30="","",'2、物理特性检验'!O30*0.5)</f>
        <v/>
      </c>
      <c r="R30" s="95" t="str">
        <f>IF('2、物理特性检验'!R30="","",'2、物理特性检验'!R30*0.2)</f>
        <v/>
      </c>
      <c r="S30" s="95" t="str">
        <f>IF('2、物理特性检验'!U30="","",'2、物理特性检验'!U30*1)</f>
        <v/>
      </c>
      <c r="T30" s="95" t="str">
        <f>IF('2、物理特性检验'!X30="","",'2、物理特性检验'!X30*0.5)</f>
        <v/>
      </c>
      <c r="U30" s="95" t="str">
        <f>IF('2、物理特性检验'!AA30="","",'2、物理特性检验'!AA30*0.2)</f>
        <v/>
      </c>
      <c r="V30" s="95" t="str">
        <f>IF('2、物理特性检验'!AH30="","",IF(('2、物理特性检验'!AH30&gt;13.5)+('2、物理特性检验'!AH30&lt;10.5),6,IF(ABS('2、物理特性检验'!AH30-'2、物理特性检验'!AI30)&gt;1,3,IF(ABS('2、物理特性检验'!AH30-'2、物理特性检验'!AI30)&gt;0.5,2,""))))</f>
        <v/>
      </c>
      <c r="W30" s="95" t="str">
        <f>IF('2、物理特性检验'!AG30="","",'2、物理特性检验'!AG30*15)</f>
        <v/>
      </c>
      <c r="X30" s="95" t="str">
        <f>IF('2、物理特性检验'!AJ30="","",IF(('2、物理特性检验'!AJ30&gt;=3)*('2、物理特性检验'!AL30=0),4,IF(('2、物理特性检验'!AJ30&gt;=3.5)*('2、物理特性检验'!AL30=1),4,"")))</f>
        <v/>
      </c>
      <c r="Y30" s="95" t="str">
        <f>IF('2、物理特性检验'!AK30="","",'2、物理特性检验'!AK30*5)</f>
        <v/>
      </c>
      <c r="Z30" s="97" t="str">
        <f ca="1">IF('3、外观质量检验'!L30="","",SUMIF(外观!$AI:$AJ,'3、外观质量检验'!L30,外观!$AJ:$AJ)*'3、外观质量检验'!M30)</f>
        <v/>
      </c>
      <c r="AA30" s="97" t="str">
        <f ca="1">IF('3、外观质量检验'!O30="","",SUMIF(外观!$AI:$AJ,'3、外观质量检验'!O30,外观!$AJ:$AJ)*'3、外观质量检验'!P30)</f>
        <v/>
      </c>
      <c r="AB30" s="97" t="str">
        <f ca="1">IF('3、外观质量检验'!R30="","",SUMIF(外观!$AI:$AJ,'3、外观质量检验'!R30,外观!$AJ:$AJ)*'3、外观质量检验'!S30)</f>
        <v/>
      </c>
      <c r="AC30" s="97" t="str">
        <f ca="1">IF('3、外观质量检验'!U30="","",SUMIF(外观!$AI:$AJ,'3、外观质量检验'!U30,外观!$AJ:$AJ)*'3、外观质量检验'!V30)</f>
        <v/>
      </c>
      <c r="AD30" s="97" t="str">
        <f ca="1">IF('3、外观质量检验'!X30="","",SUMIF(外观!$AI:$AJ,'3、外观质量检验'!X30,外观!$AJ:$AJ)*'3、外观质量检验'!Y30)</f>
        <v/>
      </c>
      <c r="AE30" s="97" t="str">
        <f ca="1">IF('3、外观质量检验'!AB30="","",SUMIF(外观!$AI:$AJ,'3、外观质量检验'!AB30,外观!$AJ:$AJ)*'3、外观质量检验'!AC30)</f>
        <v/>
      </c>
      <c r="AF30" s="97" t="str">
        <f ca="1">IF('3、外观质量检验'!AE30="","",SUMIF(外观!$AI:$AJ,'3、外观质量检验'!AE30,外观!$AJ:$AJ)*'3、外观质量检验'!AF30)</f>
        <v/>
      </c>
      <c r="AG30" s="97" t="str">
        <f ca="1">IF('3、外观质量检验'!AH30="","",SUMIF(外观!$AI:$AJ,'3、外观质量检验'!AH30,外观!$AJ:$AJ)*'3、外观质量检验'!AI30)</f>
        <v/>
      </c>
      <c r="AH30" s="97" t="str">
        <f ca="1">IF('3、外观质量检验'!AK30="","",SUMIF(外观!$AI:$AJ,'3、外观质量检验'!AK30,外观!$AJ:$AJ)*'3、外观质量检验'!AL30)</f>
        <v/>
      </c>
      <c r="AI30" s="97" t="str">
        <f ca="1">IF('3、外观质量检验'!AN30="","",SUMIF(外观!$AI:$AJ,'3、外观质量检验'!AN30,外观!$AJ:$AJ)*'3、外观质量检验'!AO30)</f>
        <v/>
      </c>
      <c r="AJ30" s="97" t="str">
        <f ca="1">IF('3、外观质量检验'!AR30="","",SUMIF(外观!$AI:$AJ,'3、外观质量检验'!AR30,外观!$AJ:$AJ)*'3、外观质量检验'!AS30)</f>
        <v/>
      </c>
      <c r="AK30" s="97" t="str">
        <f ca="1">IF('3、外观质量检验'!AU30="","",SUMIF(外观!$AI:$AJ,'3、外观质量检验'!AU30,外观!$AJ:$AJ)*'3、外观质量检验'!AV30)</f>
        <v/>
      </c>
      <c r="AL30" s="97" t="str">
        <f ca="1">IF('3、外观质量检验'!AX30="","",SUMIF(外观!$AI:$AJ,'3、外观质量检验'!AX30,外观!$AJ:$AJ)*'3、外观质量检验'!AY30)</f>
        <v/>
      </c>
      <c r="AM30" s="97" t="str">
        <f ca="1">IF('3、外观质量检验'!BA30="","",SUMIF(外观!$AI:$AJ,'3、外观质量检验'!BA30,外观!$AJ:$AJ)*'3、外观质量检验'!BB30)</f>
        <v/>
      </c>
      <c r="AN30" s="97" t="str">
        <f ca="1">IF('3、外观质量检验'!BD30="","",SUMIF(外观!$AI:$AJ,'3、外观质量检验'!BD30,外观!$AJ:$AJ)*'3、外观质量检验'!BE30)</f>
        <v/>
      </c>
      <c r="AO30" s="97" t="str">
        <f ca="1">IF('3、外观质量检验'!BH30="","",SUMIF(外观!$AI:$AJ,'3、外观质量检验'!BH30,外观!$AJ:$AJ)*'3、外观质量检验'!BI30)</f>
        <v/>
      </c>
      <c r="AP30" s="97" t="str">
        <f ca="1">IF('3、外观质量检验'!BK30="","",SUMIF(外观!$AI:$AJ,'3、外观质量检验'!BK30,外观!$AJ:$AJ)*'3、外观质量检验'!BL30)</f>
        <v/>
      </c>
      <c r="AQ30" s="97" t="str">
        <f ca="1">IF('3、外观质量检验'!BN30="","",SUMIF(外观!$AI:$AJ,'3、外观质量检验'!BN30,外观!$AJ:$AJ)*'3、外观质量检验'!BO30)</f>
        <v/>
      </c>
      <c r="AR30" s="97" t="str">
        <f ca="1">IF('3、外观质量检验'!BQ30="","",SUMIF(外观!$AI:$AJ,'3、外观质量检验'!BQ30,外观!$AJ:$AJ)*'3、外观质量检验'!BR30)</f>
        <v/>
      </c>
      <c r="AS30" s="103" t="str">
        <f ca="1">IF('3、外观质量检验'!BT30="","",SUMIF(外观!$AI:$AJ,'3、外观质量检验'!BT30,外观!$AJ:$AJ)*'3、外观质量检验'!BU30)</f>
        <v/>
      </c>
      <c r="AT30" s="104" t="str">
        <f>IF(('4、感官质量检验'!L30="")+('4、感官质量检验'!M30="")+('4、感官质量检验'!N30="")+('4、感官质量检验'!O30="")+('4、感官质量检验'!P30="")+('4、感官质量检验'!Q30=""),"",SUM('4、感官质量检验'!L30:Q30))</f>
        <v/>
      </c>
      <c r="AU30" s="105" t="str">
        <f>IF('4、感官质量检验'!K30="","",'4、感官质量检验'!K30)</f>
        <v/>
      </c>
      <c r="AV30" s="106" t="str">
        <f>IF('4、感官质量检验'!D30="","",IF('4、感官质量检验'!D30="一类",85,IF('4、感官质量检验'!D30="二、三类",75,60)))</f>
        <v/>
      </c>
      <c r="AW30" s="109" t="str">
        <f>IF(AND(综合判定!AT30="",'4、感官质量检验'!K30=""),"",IF(OR('4、感官质量检验'!K30="异味",'4、感官质量检验'!K30="霉变",'4、感官质量检验'!K30="异味及霉变",综合判定!AT30&lt;AV30),"A类缺陷，批否",IF(综合判定!AT30&lt;('4、感官质量检验'!J30-2),"B类","合格")))</f>
        <v/>
      </c>
      <c r="AX30" s="110" t="str">
        <f>IF('5、主流烟气检验'!R30="","",IF(('5、主流烟气检验'!R30&lt;=4),1,IF(AND('5、主流烟气检验'!R30&gt;=5,'5、主流烟气检验'!R30&lt;=9),1.5,2)))</f>
        <v/>
      </c>
      <c r="AY30" s="106" t="str">
        <f>IF('5、主流烟气检验'!R30="","",IF('5、主流烟气检验'!R30&lt;=8,100,IF(AND('5、主流烟气检验'!R30&gt;=9,'5、主流烟气检验'!R30&lt;=12),80,0)))</f>
        <v/>
      </c>
      <c r="AZ30" s="106" t="str">
        <f>IF('5、主流烟气检验'!S30="","",IF(ABS('5、主流烟气检验'!R30-'5、主流烟气检验'!S30)&lt;=AX30,AY30,0))</f>
        <v/>
      </c>
      <c r="BA30" s="78" t="str">
        <f t="shared" si="3"/>
        <v/>
      </c>
      <c r="BB30" s="106" t="str">
        <f>IF('5、主流烟气检验'!T30="","",IF(('5、主流烟气检验'!T30&lt;=0.4),0.1,IF(AND('5、主流烟气检验'!T30&gt;=0.5,'5、主流烟气检验'!T30&lt;=1),0.2,0.3)))</f>
        <v/>
      </c>
      <c r="BC30" s="106" t="str">
        <f>IF('5、主流烟气检验'!U30="","",IF(ABS('5、主流烟气检验'!T30-'5、主流烟气检验'!U30)&lt;=BB30,100,0))</f>
        <v/>
      </c>
      <c r="BD30" s="106" t="str">
        <f>IF('5、主流烟气检验'!V30="","",IF(('5、主流烟气检验'!V30&lt;=4),1,IF(AND('5、主流烟气检验'!V30&gt;=5,'5、主流烟气检验'!V30&lt;=10),2,3)))</f>
        <v/>
      </c>
      <c r="BE30" s="106" t="str">
        <f>IF('5、主流烟气检验'!V30="","",IF('5、主流烟气检验'!V30&lt;=10,100,IF(AND('5、主流烟气检验'!V30&gt;=11,'5、主流烟气检验'!V30&lt;=15),80,0)))</f>
        <v/>
      </c>
      <c r="BF30" s="109" t="str">
        <f>IF('5、主流烟气检验'!W30="","",IF(ABS('5、主流烟气检验'!W30-'5、主流烟气检验'!V30)&lt;=BD30,BE30,0))</f>
        <v/>
      </c>
      <c r="BG30" s="113" t="str">
        <f ca="1" t="shared" si="0"/>
        <v/>
      </c>
    </row>
    <row r="31" ht="12" customHeight="1" spans="2:59">
      <c r="B31" s="77" t="str">
        <f>IF('1、包装标识检验'!B31="","",'1、包装标识检验'!B31)</f>
        <v/>
      </c>
      <c r="C31" s="78" t="str">
        <f>IF('1、包装标识检验'!C31="","",'1、包装标识检验'!C31)</f>
        <v/>
      </c>
      <c r="D31" s="78" t="str">
        <f>IF('1、包装标识检验'!D31="","",'1、包装标识检验'!D31)</f>
        <v/>
      </c>
      <c r="E31" s="78" t="str">
        <f>IF('1、包装标识检验'!E31="","",'1、包装标识检验'!E31)</f>
        <v/>
      </c>
      <c r="F31" s="79" t="str">
        <f>IF('1、包装标识检验'!F31="","",'1、包装标识检验'!F31)</f>
        <v/>
      </c>
      <c r="G31" s="78" t="str">
        <f>IF('1、包装标识检验'!G31="","",'1、包装标识检验'!G31)</f>
        <v/>
      </c>
      <c r="H31" s="78" t="str">
        <f>IF('1、包装标识检验'!H31="","",'1、包装标识检验'!H31)</f>
        <v/>
      </c>
      <c r="I31" s="88" t="str">
        <f>IF('1、包装标识检验'!I31="","",'1、包装标识检验'!I31)</f>
        <v/>
      </c>
      <c r="J31" s="89" t="str">
        <f>IF('1、包装标识检验'!J31="合格","合格",IF('1、包装标识检验'!J31="","",IF('1、包装标识检验'!J31="A类","A类，批否",IF('1、包装标识检验'!J31="B类","B类，合格"))))</f>
        <v/>
      </c>
      <c r="K31" s="90" t="str">
        <f>IF('1、包装标识检验'!J31="","",IF('1、包装标识检验'!J31="合格",100,IF('1、包装标识检验'!J31="A类",0,100-综合判定!J31)))</f>
        <v/>
      </c>
      <c r="L31" s="77" t="str">
        <f ca="1">IF(B31="","",100-SUM(综合判定!P31,综合判定!Q31,综合判定!R31,综合判定!S31,综合判定!T31,综合判定!U31,综合判定!W31,综合判定!V31,综合判定!X31,综合判定!Y31,综合判定!Z31,综合判定!AA31,综合判定!AB31,综合判定!AC31,综合判定!AD31,综合判定!AE31,综合判定!AF31,综合判定!AG31,综合判定!AH31,综合判定!AI31,综合判定!AJ31,综合判定!AK31,综合判定!AL31,综合判定!AM31,综合判定!AN31,综合判定!AO31,综合判定!AP31,综合判定!AQ31,综合判定!AR31,综合判定!AS31))</f>
        <v/>
      </c>
      <c r="M31" s="78" t="str">
        <f ca="1" t="shared" si="1"/>
        <v/>
      </c>
      <c r="N31" s="91" t="str">
        <f ca="1" t="shared" si="2"/>
        <v/>
      </c>
      <c r="O31" s="92"/>
      <c r="P31" s="93" t="str">
        <f>IF('2、物理特性检验'!L31="","",'2、物理特性检验'!L31*0.2)</f>
        <v/>
      </c>
      <c r="Q31" s="95" t="str">
        <f>IF('2、物理特性检验'!O31="","",'2、物理特性检验'!O31*0.5)</f>
        <v/>
      </c>
      <c r="R31" s="95" t="str">
        <f>IF('2、物理特性检验'!R31="","",'2、物理特性检验'!R31*0.2)</f>
        <v/>
      </c>
      <c r="S31" s="95" t="str">
        <f>IF('2、物理特性检验'!U31="","",'2、物理特性检验'!U31*1)</f>
        <v/>
      </c>
      <c r="T31" s="95" t="str">
        <f>IF('2、物理特性检验'!X31="","",'2、物理特性检验'!X31*0.5)</f>
        <v/>
      </c>
      <c r="U31" s="95" t="str">
        <f>IF('2、物理特性检验'!AA31="","",'2、物理特性检验'!AA31*0.2)</f>
        <v/>
      </c>
      <c r="V31" s="95" t="str">
        <f>IF('2、物理特性检验'!AH31="","",IF(('2、物理特性检验'!AH31&gt;13.5)+('2、物理特性检验'!AH31&lt;10.5),6,IF(ABS('2、物理特性检验'!AH31-'2、物理特性检验'!AI31)&gt;1,3,IF(ABS('2、物理特性检验'!AH31-'2、物理特性检验'!AI31)&gt;0.5,2,""))))</f>
        <v/>
      </c>
      <c r="W31" s="95" t="str">
        <f>IF('2、物理特性检验'!AG31="","",'2、物理特性检验'!AG31*15)</f>
        <v/>
      </c>
      <c r="X31" s="95" t="str">
        <f>IF('2、物理特性检验'!AJ31="","",IF(('2、物理特性检验'!AJ31&gt;=3)*('2、物理特性检验'!AL31=0),4,IF(('2、物理特性检验'!AJ31&gt;=3.5)*('2、物理特性检验'!AL31=1),4,"")))</f>
        <v/>
      </c>
      <c r="Y31" s="95" t="str">
        <f>IF('2、物理特性检验'!AK31="","",'2、物理特性检验'!AK31*5)</f>
        <v/>
      </c>
      <c r="Z31" s="97" t="str">
        <f ca="1">IF('3、外观质量检验'!L31="","",SUMIF(外观!$AI:$AJ,'3、外观质量检验'!L31,外观!$AJ:$AJ)*'3、外观质量检验'!M31)</f>
        <v/>
      </c>
      <c r="AA31" s="97" t="str">
        <f ca="1">IF('3、外观质量检验'!O31="","",SUMIF(外观!$AI:$AJ,'3、外观质量检验'!O31,外观!$AJ:$AJ)*'3、外观质量检验'!P31)</f>
        <v/>
      </c>
      <c r="AB31" s="97" t="str">
        <f ca="1">IF('3、外观质量检验'!R31="","",SUMIF(外观!$AI:$AJ,'3、外观质量检验'!R31,外观!$AJ:$AJ)*'3、外观质量检验'!S31)</f>
        <v/>
      </c>
      <c r="AC31" s="97" t="str">
        <f ca="1">IF('3、外观质量检验'!U31="","",SUMIF(外观!$AI:$AJ,'3、外观质量检验'!U31,外观!$AJ:$AJ)*'3、外观质量检验'!V31)</f>
        <v/>
      </c>
      <c r="AD31" s="97" t="str">
        <f ca="1">IF('3、外观质量检验'!X31="","",SUMIF(外观!$AI:$AJ,'3、外观质量检验'!X31,外观!$AJ:$AJ)*'3、外观质量检验'!Y31)</f>
        <v/>
      </c>
      <c r="AE31" s="97" t="str">
        <f ca="1">IF('3、外观质量检验'!AB31="","",SUMIF(外观!$AI:$AJ,'3、外观质量检验'!AB31,外观!$AJ:$AJ)*'3、外观质量检验'!AC31)</f>
        <v/>
      </c>
      <c r="AF31" s="97" t="str">
        <f ca="1">IF('3、外观质量检验'!AE31="","",SUMIF(外观!$AI:$AJ,'3、外观质量检验'!AE31,外观!$AJ:$AJ)*'3、外观质量检验'!AF31)</f>
        <v/>
      </c>
      <c r="AG31" s="97" t="str">
        <f ca="1">IF('3、外观质量检验'!AH31="","",SUMIF(外观!$AI:$AJ,'3、外观质量检验'!AH31,外观!$AJ:$AJ)*'3、外观质量检验'!AI31)</f>
        <v/>
      </c>
      <c r="AH31" s="97" t="str">
        <f ca="1">IF('3、外观质量检验'!AK31="","",SUMIF(外观!$AI:$AJ,'3、外观质量检验'!AK31,外观!$AJ:$AJ)*'3、外观质量检验'!AL31)</f>
        <v/>
      </c>
      <c r="AI31" s="97" t="str">
        <f ca="1">IF('3、外观质量检验'!AN31="","",SUMIF(外观!$AI:$AJ,'3、外观质量检验'!AN31,外观!$AJ:$AJ)*'3、外观质量检验'!AO31)</f>
        <v/>
      </c>
      <c r="AJ31" s="97" t="str">
        <f ca="1">IF('3、外观质量检验'!AR31="","",SUMIF(外观!$AI:$AJ,'3、外观质量检验'!AR31,外观!$AJ:$AJ)*'3、外观质量检验'!AS31)</f>
        <v/>
      </c>
      <c r="AK31" s="97" t="str">
        <f ca="1">IF('3、外观质量检验'!AU31="","",SUMIF(外观!$AI:$AJ,'3、外观质量检验'!AU31,外观!$AJ:$AJ)*'3、外观质量检验'!AV31)</f>
        <v/>
      </c>
      <c r="AL31" s="97" t="str">
        <f ca="1">IF('3、外观质量检验'!AX31="","",SUMIF(外观!$AI:$AJ,'3、外观质量检验'!AX31,外观!$AJ:$AJ)*'3、外观质量检验'!AY31)</f>
        <v/>
      </c>
      <c r="AM31" s="97" t="str">
        <f ca="1">IF('3、外观质量检验'!BA31="","",SUMIF(外观!$AI:$AJ,'3、外观质量检验'!BA31,外观!$AJ:$AJ)*'3、外观质量检验'!BB31)</f>
        <v/>
      </c>
      <c r="AN31" s="97" t="str">
        <f ca="1">IF('3、外观质量检验'!BD31="","",SUMIF(外观!$AI:$AJ,'3、外观质量检验'!BD31,外观!$AJ:$AJ)*'3、外观质量检验'!BE31)</f>
        <v/>
      </c>
      <c r="AO31" s="97" t="str">
        <f ca="1">IF('3、外观质量检验'!BH31="","",SUMIF(外观!$AI:$AJ,'3、外观质量检验'!BH31,外观!$AJ:$AJ)*'3、外观质量检验'!BI31)</f>
        <v/>
      </c>
      <c r="AP31" s="97" t="str">
        <f ca="1">IF('3、外观质量检验'!BK31="","",SUMIF(外观!$AI:$AJ,'3、外观质量检验'!BK31,外观!$AJ:$AJ)*'3、外观质量检验'!BL31)</f>
        <v/>
      </c>
      <c r="AQ31" s="97" t="str">
        <f ca="1">IF('3、外观质量检验'!BN31="","",SUMIF(外观!$AI:$AJ,'3、外观质量检验'!BN31,外观!$AJ:$AJ)*'3、外观质量检验'!BO31)</f>
        <v/>
      </c>
      <c r="AR31" s="97" t="str">
        <f ca="1">IF('3、外观质量检验'!BQ31="","",SUMIF(外观!$AI:$AJ,'3、外观质量检验'!BQ31,外观!$AJ:$AJ)*'3、外观质量检验'!BR31)</f>
        <v/>
      </c>
      <c r="AS31" s="103" t="str">
        <f ca="1">IF('3、外观质量检验'!BT31="","",SUMIF(外观!$AI:$AJ,'3、外观质量检验'!BT31,外观!$AJ:$AJ)*'3、外观质量检验'!BU31)</f>
        <v/>
      </c>
      <c r="AT31" s="104" t="str">
        <f>IF(('4、感官质量检验'!L31="")+('4、感官质量检验'!M31="")+('4、感官质量检验'!N31="")+('4、感官质量检验'!O31="")+('4、感官质量检验'!P31="")+('4、感官质量检验'!Q31=""),"",SUM('4、感官质量检验'!L31:Q31))</f>
        <v/>
      </c>
      <c r="AU31" s="105" t="str">
        <f>IF('4、感官质量检验'!K31="","",'4、感官质量检验'!K31)</f>
        <v/>
      </c>
      <c r="AV31" s="106" t="str">
        <f>IF('4、感官质量检验'!D31="","",IF('4、感官质量检验'!D31="一类",85,IF('4、感官质量检验'!D31="二、三类",75,60)))</f>
        <v/>
      </c>
      <c r="AW31" s="109" t="str">
        <f>IF(AND(综合判定!AT31="",'4、感官质量检验'!K31=""),"",IF(OR('4、感官质量检验'!K31="异味",'4、感官质量检验'!K31="霉变",'4、感官质量检验'!K31="异味及霉变",综合判定!AT31&lt;AV31),"A类缺陷，批否",IF(综合判定!AT31&lt;('4、感官质量检验'!J31-2),"B类","合格")))</f>
        <v/>
      </c>
      <c r="AX31" s="110" t="str">
        <f>IF('5、主流烟气检验'!R31="","",IF(('5、主流烟气检验'!R31&lt;=4),1,IF(AND('5、主流烟气检验'!R31&gt;=5,'5、主流烟气检验'!R31&lt;=9),1.5,2)))</f>
        <v/>
      </c>
      <c r="AY31" s="106" t="str">
        <f>IF('5、主流烟气检验'!R31="","",IF('5、主流烟气检验'!R31&lt;=8,100,IF(AND('5、主流烟气检验'!R31&gt;=9,'5、主流烟气检验'!R31&lt;=12),80,0)))</f>
        <v/>
      </c>
      <c r="AZ31" s="106" t="str">
        <f>IF('5、主流烟气检验'!S31="","",IF(ABS('5、主流烟气检验'!R31-'5、主流烟气检验'!S31)&lt;=AX31,AY31,0))</f>
        <v/>
      </c>
      <c r="BA31" s="78" t="str">
        <f t="shared" si="3"/>
        <v/>
      </c>
      <c r="BB31" s="106" t="str">
        <f>IF('5、主流烟气检验'!T31="","",IF(('5、主流烟气检验'!T31&lt;=0.4),0.1,IF(AND('5、主流烟气检验'!T31&gt;=0.5,'5、主流烟气检验'!T31&lt;=1),0.2,0.3)))</f>
        <v/>
      </c>
      <c r="BC31" s="106" t="str">
        <f>IF('5、主流烟气检验'!U31="","",IF(ABS('5、主流烟气检验'!T31-'5、主流烟气检验'!U31)&lt;=BB31,100,0))</f>
        <v/>
      </c>
      <c r="BD31" s="106" t="str">
        <f>IF('5、主流烟气检验'!V31="","",IF(('5、主流烟气检验'!V31&lt;=4),1,IF(AND('5、主流烟气检验'!V31&gt;=5,'5、主流烟气检验'!V31&lt;=10),2,3)))</f>
        <v/>
      </c>
      <c r="BE31" s="106" t="str">
        <f>IF('5、主流烟气检验'!V31="","",IF('5、主流烟气检验'!V31&lt;=10,100,IF(AND('5、主流烟气检验'!V31&gt;=11,'5、主流烟气检验'!V31&lt;=15),80,0)))</f>
        <v/>
      </c>
      <c r="BF31" s="109" t="str">
        <f>IF('5、主流烟气检验'!W31="","",IF(ABS('5、主流烟气检验'!W31-'5、主流烟气检验'!V31)&lt;=BD31,BE31,0))</f>
        <v/>
      </c>
      <c r="BG31" s="113" t="str">
        <f ca="1" t="shared" si="0"/>
        <v/>
      </c>
    </row>
    <row r="32" ht="12" customHeight="1" spans="2:59">
      <c r="B32" s="77" t="str">
        <f>IF('1、包装标识检验'!B32="","",'1、包装标识检验'!B32)</f>
        <v/>
      </c>
      <c r="C32" s="78" t="str">
        <f>IF('1、包装标识检验'!C32="","",'1、包装标识检验'!C32)</f>
        <v/>
      </c>
      <c r="D32" s="78" t="str">
        <f>IF('1、包装标识检验'!D32="","",'1、包装标识检验'!D32)</f>
        <v/>
      </c>
      <c r="E32" s="78" t="str">
        <f>IF('1、包装标识检验'!E32="","",'1、包装标识检验'!E32)</f>
        <v/>
      </c>
      <c r="F32" s="79" t="str">
        <f>IF('1、包装标识检验'!F32="","",'1、包装标识检验'!F32)</f>
        <v/>
      </c>
      <c r="G32" s="78" t="str">
        <f>IF('1、包装标识检验'!G32="","",'1、包装标识检验'!G32)</f>
        <v/>
      </c>
      <c r="H32" s="78" t="str">
        <f>IF('1、包装标识检验'!H32="","",'1、包装标识检验'!H32)</f>
        <v/>
      </c>
      <c r="I32" s="88" t="str">
        <f>IF('1、包装标识检验'!I32="","",'1、包装标识检验'!I32)</f>
        <v/>
      </c>
      <c r="J32" s="89" t="str">
        <f>IF('1、包装标识检验'!J32="合格","合格",IF('1、包装标识检验'!J32="","",IF('1、包装标识检验'!J32="A类","A类，批否",IF('1、包装标识检验'!J32="B类","B类，合格"))))</f>
        <v/>
      </c>
      <c r="K32" s="90" t="str">
        <f>IF('1、包装标识检验'!J32="","",IF('1、包装标识检验'!J32="合格",100,IF('1、包装标识检验'!J32="A类",0,100-综合判定!J32)))</f>
        <v/>
      </c>
      <c r="L32" s="77" t="str">
        <f ca="1">IF(B32="","",100-SUM(综合判定!P32,综合判定!Q32,综合判定!R32,综合判定!S32,综合判定!T32,综合判定!U32,综合判定!W32,综合判定!V32,综合判定!X32,综合判定!Y32,综合判定!Z32,综合判定!AA32,综合判定!AB32,综合判定!AC32,综合判定!AD32,综合判定!AE32,综合判定!AF32,综合判定!AG32,综合判定!AH32,综合判定!AI32,综合判定!AJ32,综合判定!AK32,综合判定!AL32,综合判定!AM32,综合判定!AN32,综合判定!AO32,综合判定!AP32,综合判定!AQ32,综合判定!AR32,综合判定!AS32))</f>
        <v/>
      </c>
      <c r="M32" s="78" t="str">
        <f ca="1" t="shared" si="1"/>
        <v/>
      </c>
      <c r="N32" s="91" t="str">
        <f ca="1" t="shared" si="2"/>
        <v/>
      </c>
      <c r="O32" s="92"/>
      <c r="P32" s="93" t="str">
        <f>IF('2、物理特性检验'!L32="","",'2、物理特性检验'!L32*0.2)</f>
        <v/>
      </c>
      <c r="Q32" s="95" t="str">
        <f>IF('2、物理特性检验'!O32="","",'2、物理特性检验'!O32*0.5)</f>
        <v/>
      </c>
      <c r="R32" s="95" t="str">
        <f>IF('2、物理特性检验'!R32="","",'2、物理特性检验'!R32*0.2)</f>
        <v/>
      </c>
      <c r="S32" s="95" t="str">
        <f>IF('2、物理特性检验'!U32="","",'2、物理特性检验'!U32*1)</f>
        <v/>
      </c>
      <c r="T32" s="95" t="str">
        <f>IF('2、物理特性检验'!X32="","",'2、物理特性检验'!X32*0.5)</f>
        <v/>
      </c>
      <c r="U32" s="95" t="str">
        <f>IF('2、物理特性检验'!AA32="","",'2、物理特性检验'!AA32*0.2)</f>
        <v/>
      </c>
      <c r="V32" s="95" t="str">
        <f>IF('2、物理特性检验'!AH32="","",IF(('2、物理特性检验'!AH32&gt;13.5)+('2、物理特性检验'!AH32&lt;10.5),6,IF(ABS('2、物理特性检验'!AH32-'2、物理特性检验'!AI32)&gt;1,3,IF(ABS('2、物理特性检验'!AH32-'2、物理特性检验'!AI32)&gt;0.5,2,""))))</f>
        <v/>
      </c>
      <c r="W32" s="95" t="str">
        <f>IF('2、物理特性检验'!AG32="","",'2、物理特性检验'!AG32*15)</f>
        <v/>
      </c>
      <c r="X32" s="95" t="str">
        <f>IF('2、物理特性检验'!AJ32="","",IF(('2、物理特性检验'!AJ32&gt;=3)*('2、物理特性检验'!AL32=0),4,IF(('2、物理特性检验'!AJ32&gt;=3.5)*('2、物理特性检验'!AL32=1),4,"")))</f>
        <v/>
      </c>
      <c r="Y32" s="95" t="str">
        <f>IF('2、物理特性检验'!AK32="","",'2、物理特性检验'!AK32*5)</f>
        <v/>
      </c>
      <c r="Z32" s="97" t="str">
        <f ca="1">IF('3、外观质量检验'!L32="","",SUMIF(外观!$AI:$AJ,'3、外观质量检验'!L32,外观!$AJ:$AJ)*'3、外观质量检验'!M32)</f>
        <v/>
      </c>
      <c r="AA32" s="97" t="str">
        <f ca="1">IF('3、外观质量检验'!O32="","",SUMIF(外观!$AI:$AJ,'3、外观质量检验'!O32,外观!$AJ:$AJ)*'3、外观质量检验'!P32)</f>
        <v/>
      </c>
      <c r="AB32" s="97" t="str">
        <f ca="1">IF('3、外观质量检验'!R32="","",SUMIF(外观!$AI:$AJ,'3、外观质量检验'!R32,外观!$AJ:$AJ)*'3、外观质量检验'!S32)</f>
        <v/>
      </c>
      <c r="AC32" s="97" t="str">
        <f ca="1">IF('3、外观质量检验'!U32="","",SUMIF(外观!$AI:$AJ,'3、外观质量检验'!U32,外观!$AJ:$AJ)*'3、外观质量检验'!V32)</f>
        <v/>
      </c>
      <c r="AD32" s="97" t="str">
        <f ca="1">IF('3、外观质量检验'!X32="","",SUMIF(外观!$AI:$AJ,'3、外观质量检验'!X32,外观!$AJ:$AJ)*'3、外观质量检验'!Y32)</f>
        <v/>
      </c>
      <c r="AE32" s="97" t="str">
        <f ca="1">IF('3、外观质量检验'!AB32="","",SUMIF(外观!$AI:$AJ,'3、外观质量检验'!AB32,外观!$AJ:$AJ)*'3、外观质量检验'!AC32)</f>
        <v/>
      </c>
      <c r="AF32" s="97" t="str">
        <f ca="1">IF('3、外观质量检验'!AE32="","",SUMIF(外观!$AI:$AJ,'3、外观质量检验'!AE32,外观!$AJ:$AJ)*'3、外观质量检验'!AF32)</f>
        <v/>
      </c>
      <c r="AG32" s="97" t="str">
        <f ca="1">IF('3、外观质量检验'!AH32="","",SUMIF(外观!$AI:$AJ,'3、外观质量检验'!AH32,外观!$AJ:$AJ)*'3、外观质量检验'!AI32)</f>
        <v/>
      </c>
      <c r="AH32" s="97" t="str">
        <f ca="1">IF('3、外观质量检验'!AK32="","",SUMIF(外观!$AI:$AJ,'3、外观质量检验'!AK32,外观!$AJ:$AJ)*'3、外观质量检验'!AL32)</f>
        <v/>
      </c>
      <c r="AI32" s="97" t="str">
        <f ca="1">IF('3、外观质量检验'!AN32="","",SUMIF(外观!$AI:$AJ,'3、外观质量检验'!AN32,外观!$AJ:$AJ)*'3、外观质量检验'!AO32)</f>
        <v/>
      </c>
      <c r="AJ32" s="97" t="str">
        <f ca="1">IF('3、外观质量检验'!AR32="","",SUMIF(外观!$AI:$AJ,'3、外观质量检验'!AR32,外观!$AJ:$AJ)*'3、外观质量检验'!AS32)</f>
        <v/>
      </c>
      <c r="AK32" s="97" t="str">
        <f ca="1">IF('3、外观质量检验'!AU32="","",SUMIF(外观!$AI:$AJ,'3、外观质量检验'!AU32,外观!$AJ:$AJ)*'3、外观质量检验'!AV32)</f>
        <v/>
      </c>
      <c r="AL32" s="97" t="str">
        <f ca="1">IF('3、外观质量检验'!AX32="","",SUMIF(外观!$AI:$AJ,'3、外观质量检验'!AX32,外观!$AJ:$AJ)*'3、外观质量检验'!AY32)</f>
        <v/>
      </c>
      <c r="AM32" s="97" t="str">
        <f ca="1">IF('3、外观质量检验'!BA32="","",SUMIF(外观!$AI:$AJ,'3、外观质量检验'!BA32,外观!$AJ:$AJ)*'3、外观质量检验'!BB32)</f>
        <v/>
      </c>
      <c r="AN32" s="97" t="str">
        <f ca="1">IF('3、外观质量检验'!BD32="","",SUMIF(外观!$AI:$AJ,'3、外观质量检验'!BD32,外观!$AJ:$AJ)*'3、外观质量检验'!BE32)</f>
        <v/>
      </c>
      <c r="AO32" s="97" t="str">
        <f ca="1">IF('3、外观质量检验'!BH32="","",SUMIF(外观!$AI:$AJ,'3、外观质量检验'!BH32,外观!$AJ:$AJ)*'3、外观质量检验'!BI32)</f>
        <v/>
      </c>
      <c r="AP32" s="97" t="str">
        <f ca="1">IF('3、外观质量检验'!BK32="","",SUMIF(外观!$AI:$AJ,'3、外观质量检验'!BK32,外观!$AJ:$AJ)*'3、外观质量检验'!BL32)</f>
        <v/>
      </c>
      <c r="AQ32" s="97" t="str">
        <f ca="1">IF('3、外观质量检验'!BN32="","",SUMIF(外观!$AI:$AJ,'3、外观质量检验'!BN32,外观!$AJ:$AJ)*'3、外观质量检验'!BO32)</f>
        <v/>
      </c>
      <c r="AR32" s="97" t="str">
        <f ca="1">IF('3、外观质量检验'!BQ32="","",SUMIF(外观!$AI:$AJ,'3、外观质量检验'!BQ32,外观!$AJ:$AJ)*'3、外观质量检验'!BR32)</f>
        <v/>
      </c>
      <c r="AS32" s="103" t="str">
        <f ca="1">IF('3、外观质量检验'!BT32="","",SUMIF(外观!$AI:$AJ,'3、外观质量检验'!BT32,外观!$AJ:$AJ)*'3、外观质量检验'!BU32)</f>
        <v/>
      </c>
      <c r="AT32" s="104" t="str">
        <f>IF(('4、感官质量检验'!L32="")+('4、感官质量检验'!M32="")+('4、感官质量检验'!N32="")+('4、感官质量检验'!O32="")+('4、感官质量检验'!P32="")+('4、感官质量检验'!Q32=""),"",SUM('4、感官质量检验'!L32:Q32))</f>
        <v/>
      </c>
      <c r="AU32" s="105" t="str">
        <f>IF('4、感官质量检验'!K32="","",'4、感官质量检验'!K32)</f>
        <v/>
      </c>
      <c r="AV32" s="106" t="str">
        <f>IF('4、感官质量检验'!D32="","",IF('4、感官质量检验'!D32="一类",85,IF('4、感官质量检验'!D32="二、三类",75,60)))</f>
        <v/>
      </c>
      <c r="AW32" s="109" t="str">
        <f>IF(AND(综合判定!AT32="",'4、感官质量检验'!K32=""),"",IF(OR('4、感官质量检验'!K32="异味",'4、感官质量检验'!K32="霉变",'4、感官质量检验'!K32="异味及霉变",综合判定!AT32&lt;AV32),"A类缺陷，批否",IF(综合判定!AT32&lt;('4、感官质量检验'!J32-2),"B类","合格")))</f>
        <v/>
      </c>
      <c r="AX32" s="110" t="str">
        <f>IF('5、主流烟气检验'!R32="","",IF(('5、主流烟气检验'!R32&lt;=4),1,IF(AND('5、主流烟气检验'!R32&gt;=5,'5、主流烟气检验'!R32&lt;=9),1.5,2)))</f>
        <v/>
      </c>
      <c r="AY32" s="106" t="str">
        <f>IF('5、主流烟气检验'!R32="","",IF('5、主流烟气检验'!R32&lt;=8,100,IF(AND('5、主流烟气检验'!R32&gt;=9,'5、主流烟气检验'!R32&lt;=12),80,0)))</f>
        <v/>
      </c>
      <c r="AZ32" s="106" t="str">
        <f>IF('5、主流烟气检验'!S32="","",IF(ABS('5、主流烟气检验'!R32-'5、主流烟气检验'!S32)&lt;=AX32,AY32,0))</f>
        <v/>
      </c>
      <c r="BA32" s="78" t="str">
        <f t="shared" si="3"/>
        <v/>
      </c>
      <c r="BB32" s="106" t="str">
        <f>IF('5、主流烟气检验'!T32="","",IF(('5、主流烟气检验'!T32&lt;=0.4),0.1,IF(AND('5、主流烟气检验'!T32&gt;=0.5,'5、主流烟气检验'!T32&lt;=1),0.2,0.3)))</f>
        <v/>
      </c>
      <c r="BC32" s="106" t="str">
        <f>IF('5、主流烟气检验'!U32="","",IF(ABS('5、主流烟气检验'!T32-'5、主流烟气检验'!U32)&lt;=BB32,100,0))</f>
        <v/>
      </c>
      <c r="BD32" s="106" t="str">
        <f>IF('5、主流烟气检验'!V32="","",IF(('5、主流烟气检验'!V32&lt;=4),1,IF(AND('5、主流烟气检验'!V32&gt;=5,'5、主流烟气检验'!V32&lt;=10),2,3)))</f>
        <v/>
      </c>
      <c r="BE32" s="106" t="str">
        <f>IF('5、主流烟气检验'!V32="","",IF('5、主流烟气检验'!V32&lt;=10,100,IF(AND('5、主流烟气检验'!V32&gt;=11,'5、主流烟气检验'!V32&lt;=15),80,0)))</f>
        <v/>
      </c>
      <c r="BF32" s="109" t="str">
        <f>IF('5、主流烟气检验'!W32="","",IF(ABS('5、主流烟气检验'!W32-'5、主流烟气检验'!V32)&lt;=BD32,BE32,0))</f>
        <v/>
      </c>
      <c r="BG32" s="113" t="str">
        <f ca="1" t="shared" si="0"/>
        <v/>
      </c>
    </row>
    <row r="33" ht="12" customHeight="1" spans="2:59">
      <c r="B33" s="77" t="str">
        <f>IF('1、包装标识检验'!B33="","",'1、包装标识检验'!B33)</f>
        <v/>
      </c>
      <c r="C33" s="78" t="str">
        <f>IF('1、包装标识检验'!C33="","",'1、包装标识检验'!C33)</f>
        <v/>
      </c>
      <c r="D33" s="78" t="str">
        <f>IF('1、包装标识检验'!D33="","",'1、包装标识检验'!D33)</f>
        <v/>
      </c>
      <c r="E33" s="78" t="str">
        <f>IF('1、包装标识检验'!E33="","",'1、包装标识检验'!E33)</f>
        <v/>
      </c>
      <c r="F33" s="79" t="str">
        <f>IF('1、包装标识检验'!F33="","",'1、包装标识检验'!F33)</f>
        <v/>
      </c>
      <c r="G33" s="78" t="str">
        <f>IF('1、包装标识检验'!G33="","",'1、包装标识检验'!G33)</f>
        <v/>
      </c>
      <c r="H33" s="78" t="str">
        <f>IF('1、包装标识检验'!H33="","",'1、包装标识检验'!H33)</f>
        <v/>
      </c>
      <c r="I33" s="88" t="str">
        <f>IF('1、包装标识检验'!I33="","",'1、包装标识检验'!I33)</f>
        <v/>
      </c>
      <c r="J33" s="89" t="str">
        <f>IF('1、包装标识检验'!J33="合格","合格",IF('1、包装标识检验'!J33="","",IF('1、包装标识检验'!J33="A类","A类，批否",IF('1、包装标识检验'!J33="B类","B类，合格"))))</f>
        <v/>
      </c>
      <c r="K33" s="90" t="str">
        <f>IF('1、包装标识检验'!J33="","",IF('1、包装标识检验'!J33="合格",100,IF('1、包装标识检验'!J33="A类",0,100-综合判定!J33)))</f>
        <v/>
      </c>
      <c r="L33" s="77" t="str">
        <f ca="1">IF(B33="","",100-SUM(综合判定!P33,综合判定!Q33,综合判定!R33,综合判定!S33,综合判定!T33,综合判定!U33,综合判定!W33,综合判定!V33,综合判定!X33,综合判定!Y33,综合判定!Z33,综合判定!AA33,综合判定!AB33,综合判定!AC33,综合判定!AD33,综合判定!AE33,综合判定!AF33,综合判定!AG33,综合判定!AH33,综合判定!AI33,综合判定!AJ33,综合判定!AK33,综合判定!AL33,综合判定!AM33,综合判定!AN33,综合判定!AO33,综合判定!AP33,综合判定!AQ33,综合判定!AR33,综合判定!AS33))</f>
        <v/>
      </c>
      <c r="M33" s="78" t="str">
        <f ca="1" t="shared" si="1"/>
        <v/>
      </c>
      <c r="N33" s="91" t="str">
        <f ca="1" t="shared" si="2"/>
        <v/>
      </c>
      <c r="O33" s="92"/>
      <c r="P33" s="93" t="str">
        <f>IF('2、物理特性检验'!L33="","",'2、物理特性检验'!L33*0.2)</f>
        <v/>
      </c>
      <c r="Q33" s="95" t="str">
        <f>IF('2、物理特性检验'!O33="","",'2、物理特性检验'!O33*0.5)</f>
        <v/>
      </c>
      <c r="R33" s="95" t="str">
        <f>IF('2、物理特性检验'!R33="","",'2、物理特性检验'!R33*0.2)</f>
        <v/>
      </c>
      <c r="S33" s="95" t="str">
        <f>IF('2、物理特性检验'!U33="","",'2、物理特性检验'!U33*1)</f>
        <v/>
      </c>
      <c r="T33" s="95" t="str">
        <f>IF('2、物理特性检验'!X33="","",'2、物理特性检验'!X33*0.5)</f>
        <v/>
      </c>
      <c r="U33" s="95" t="str">
        <f>IF('2、物理特性检验'!AA33="","",'2、物理特性检验'!AA33*0.2)</f>
        <v/>
      </c>
      <c r="V33" s="95" t="str">
        <f>IF('2、物理特性检验'!AH33="","",IF(('2、物理特性检验'!AH33&gt;13.5)+('2、物理特性检验'!AH33&lt;10.5),6,IF(ABS('2、物理特性检验'!AH33-'2、物理特性检验'!AI33)&gt;1,3,IF(ABS('2、物理特性检验'!AH33-'2、物理特性检验'!AI33)&gt;0.5,2,""))))</f>
        <v/>
      </c>
      <c r="W33" s="95" t="str">
        <f>IF('2、物理特性检验'!AG33="","",'2、物理特性检验'!AG33*15)</f>
        <v/>
      </c>
      <c r="X33" s="95" t="str">
        <f>IF('2、物理特性检验'!AJ33="","",IF(('2、物理特性检验'!AJ33&gt;=3)*('2、物理特性检验'!AL33=0),4,IF(('2、物理特性检验'!AJ33&gt;=3.5)*('2、物理特性检验'!AL33=1),4,"")))</f>
        <v/>
      </c>
      <c r="Y33" s="95" t="str">
        <f>IF('2、物理特性检验'!AK33="","",'2、物理特性检验'!AK33*5)</f>
        <v/>
      </c>
      <c r="Z33" s="97" t="str">
        <f ca="1">IF('3、外观质量检验'!L33="","",SUMIF(外观!$AI:$AJ,'3、外观质量检验'!L33,外观!$AJ:$AJ)*'3、外观质量检验'!M33)</f>
        <v/>
      </c>
      <c r="AA33" s="97" t="str">
        <f ca="1">IF('3、外观质量检验'!O33="","",SUMIF(外观!$AI:$AJ,'3、外观质量检验'!O33,外观!$AJ:$AJ)*'3、外观质量检验'!P33)</f>
        <v/>
      </c>
      <c r="AB33" s="97" t="str">
        <f ca="1">IF('3、外观质量检验'!R33="","",SUMIF(外观!$AI:$AJ,'3、外观质量检验'!R33,外观!$AJ:$AJ)*'3、外观质量检验'!S33)</f>
        <v/>
      </c>
      <c r="AC33" s="97" t="str">
        <f ca="1">IF('3、外观质量检验'!U33="","",SUMIF(外观!$AI:$AJ,'3、外观质量检验'!U33,外观!$AJ:$AJ)*'3、外观质量检验'!V33)</f>
        <v/>
      </c>
      <c r="AD33" s="97" t="str">
        <f ca="1">IF('3、外观质量检验'!X33="","",SUMIF(外观!$AI:$AJ,'3、外观质量检验'!X33,外观!$AJ:$AJ)*'3、外观质量检验'!Y33)</f>
        <v/>
      </c>
      <c r="AE33" s="97" t="str">
        <f ca="1">IF('3、外观质量检验'!AB33="","",SUMIF(外观!$AI:$AJ,'3、外观质量检验'!AB33,外观!$AJ:$AJ)*'3、外观质量检验'!AC33)</f>
        <v/>
      </c>
      <c r="AF33" s="97" t="str">
        <f ca="1">IF('3、外观质量检验'!AE33="","",SUMIF(外观!$AI:$AJ,'3、外观质量检验'!AE33,外观!$AJ:$AJ)*'3、外观质量检验'!AF33)</f>
        <v/>
      </c>
      <c r="AG33" s="97" t="str">
        <f ca="1">IF('3、外观质量检验'!AH33="","",SUMIF(外观!$AI:$AJ,'3、外观质量检验'!AH33,外观!$AJ:$AJ)*'3、外观质量检验'!AI33)</f>
        <v/>
      </c>
      <c r="AH33" s="97" t="str">
        <f ca="1">IF('3、外观质量检验'!AK33="","",SUMIF(外观!$AI:$AJ,'3、外观质量检验'!AK33,外观!$AJ:$AJ)*'3、外观质量检验'!AL33)</f>
        <v/>
      </c>
      <c r="AI33" s="97" t="str">
        <f ca="1">IF('3、外观质量检验'!AN33="","",SUMIF(外观!$AI:$AJ,'3、外观质量检验'!AN33,外观!$AJ:$AJ)*'3、外观质量检验'!AO33)</f>
        <v/>
      </c>
      <c r="AJ33" s="97" t="str">
        <f ca="1">IF('3、外观质量检验'!AR33="","",SUMIF(外观!$AI:$AJ,'3、外观质量检验'!AR33,外观!$AJ:$AJ)*'3、外观质量检验'!AS33)</f>
        <v/>
      </c>
      <c r="AK33" s="97" t="str">
        <f ca="1">IF('3、外观质量检验'!AU33="","",SUMIF(外观!$AI:$AJ,'3、外观质量检验'!AU33,外观!$AJ:$AJ)*'3、外观质量检验'!AV33)</f>
        <v/>
      </c>
      <c r="AL33" s="97" t="str">
        <f ca="1">IF('3、外观质量检验'!AX33="","",SUMIF(外观!$AI:$AJ,'3、外观质量检验'!AX33,外观!$AJ:$AJ)*'3、外观质量检验'!AY33)</f>
        <v/>
      </c>
      <c r="AM33" s="97" t="str">
        <f ca="1">IF('3、外观质量检验'!BA33="","",SUMIF(外观!$AI:$AJ,'3、外观质量检验'!BA33,外观!$AJ:$AJ)*'3、外观质量检验'!BB33)</f>
        <v/>
      </c>
      <c r="AN33" s="97" t="str">
        <f ca="1">IF('3、外观质量检验'!BD33="","",SUMIF(外观!$AI:$AJ,'3、外观质量检验'!BD33,外观!$AJ:$AJ)*'3、外观质量检验'!BE33)</f>
        <v/>
      </c>
      <c r="AO33" s="97" t="str">
        <f ca="1">IF('3、外观质量检验'!BH33="","",SUMIF(外观!$AI:$AJ,'3、外观质量检验'!BH33,外观!$AJ:$AJ)*'3、外观质量检验'!BI33)</f>
        <v/>
      </c>
      <c r="AP33" s="97" t="str">
        <f ca="1">IF('3、外观质量检验'!BK33="","",SUMIF(外观!$AI:$AJ,'3、外观质量检验'!BK33,外观!$AJ:$AJ)*'3、外观质量检验'!BL33)</f>
        <v/>
      </c>
      <c r="AQ33" s="97" t="str">
        <f ca="1">IF('3、外观质量检验'!BN33="","",SUMIF(外观!$AI:$AJ,'3、外观质量检验'!BN33,外观!$AJ:$AJ)*'3、外观质量检验'!BO33)</f>
        <v/>
      </c>
      <c r="AR33" s="97" t="str">
        <f ca="1">IF('3、外观质量检验'!BQ33="","",SUMIF(外观!$AI:$AJ,'3、外观质量检验'!BQ33,外观!$AJ:$AJ)*'3、外观质量检验'!BR33)</f>
        <v/>
      </c>
      <c r="AS33" s="103" t="str">
        <f ca="1">IF('3、外观质量检验'!BT33="","",SUMIF(外观!$AI:$AJ,'3、外观质量检验'!BT33,外观!$AJ:$AJ)*'3、外观质量检验'!BU33)</f>
        <v/>
      </c>
      <c r="AT33" s="104" t="str">
        <f>IF(('4、感官质量检验'!L33="")+('4、感官质量检验'!M33="")+('4、感官质量检验'!N33="")+('4、感官质量检验'!O33="")+('4、感官质量检验'!P33="")+('4、感官质量检验'!Q33=""),"",SUM('4、感官质量检验'!L33:Q33))</f>
        <v/>
      </c>
      <c r="AU33" s="105" t="str">
        <f>IF('4、感官质量检验'!K33="","",'4、感官质量检验'!K33)</f>
        <v/>
      </c>
      <c r="AV33" s="106" t="str">
        <f>IF('4、感官质量检验'!D33="","",IF('4、感官质量检验'!D33="一类",85,IF('4、感官质量检验'!D33="二、三类",75,60)))</f>
        <v/>
      </c>
      <c r="AW33" s="109" t="str">
        <f>IF(AND(综合判定!AT33="",'4、感官质量检验'!K33=""),"",IF(OR('4、感官质量检验'!K33="异味",'4、感官质量检验'!K33="霉变",'4、感官质量检验'!K33="异味及霉变",综合判定!AT33&lt;AV33),"A类缺陷，批否",IF(综合判定!AT33&lt;('4、感官质量检验'!J33-2),"B类","合格")))</f>
        <v/>
      </c>
      <c r="AX33" s="110" t="str">
        <f>IF('5、主流烟气检验'!R33="","",IF(('5、主流烟气检验'!R33&lt;=4),1,IF(AND('5、主流烟气检验'!R33&gt;=5,'5、主流烟气检验'!R33&lt;=9),1.5,2)))</f>
        <v/>
      </c>
      <c r="AY33" s="106" t="str">
        <f>IF('5、主流烟气检验'!R33="","",IF('5、主流烟气检验'!R33&lt;=8,100,IF(AND('5、主流烟气检验'!R33&gt;=9,'5、主流烟气检验'!R33&lt;=12),80,0)))</f>
        <v/>
      </c>
      <c r="AZ33" s="106" t="str">
        <f>IF('5、主流烟气检验'!S33="","",IF(ABS('5、主流烟气检验'!R33-'5、主流烟气检验'!S33)&lt;=AX33,AY33,0))</f>
        <v/>
      </c>
      <c r="BA33" s="78" t="str">
        <f t="shared" si="3"/>
        <v/>
      </c>
      <c r="BB33" s="106" t="str">
        <f>IF('5、主流烟气检验'!T33="","",IF(('5、主流烟气检验'!T33&lt;=0.4),0.1,IF(AND('5、主流烟气检验'!T33&gt;=0.5,'5、主流烟气检验'!T33&lt;=1),0.2,0.3)))</f>
        <v/>
      </c>
      <c r="BC33" s="106" t="str">
        <f>IF('5、主流烟气检验'!U33="","",IF(ABS('5、主流烟气检验'!T33-'5、主流烟气检验'!U33)&lt;=BB33,100,0))</f>
        <v/>
      </c>
      <c r="BD33" s="106" t="str">
        <f>IF('5、主流烟气检验'!V33="","",IF(('5、主流烟气检验'!V33&lt;=4),1,IF(AND('5、主流烟气检验'!V33&gt;=5,'5、主流烟气检验'!V33&lt;=10),2,3)))</f>
        <v/>
      </c>
      <c r="BE33" s="106" t="str">
        <f>IF('5、主流烟气检验'!V33="","",IF('5、主流烟气检验'!V33&lt;=10,100,IF(AND('5、主流烟气检验'!V33&gt;=11,'5、主流烟气检验'!V33&lt;=15),80,0)))</f>
        <v/>
      </c>
      <c r="BF33" s="109" t="str">
        <f>IF('5、主流烟气检验'!W33="","",IF(ABS('5、主流烟气检验'!W33-'5、主流烟气检验'!V33)&lt;=BD33,BE33,0))</f>
        <v/>
      </c>
      <c r="BG33" s="113" t="str">
        <f ca="1" t="shared" si="0"/>
        <v/>
      </c>
    </row>
    <row r="34" ht="12" customHeight="1" spans="2:59">
      <c r="B34" s="77" t="str">
        <f>IF('1、包装标识检验'!B34="","",'1、包装标识检验'!B34)</f>
        <v/>
      </c>
      <c r="C34" s="78" t="str">
        <f>IF('1、包装标识检验'!C34="","",'1、包装标识检验'!C34)</f>
        <v/>
      </c>
      <c r="D34" s="78" t="str">
        <f>IF('1、包装标识检验'!D34="","",'1、包装标识检验'!D34)</f>
        <v/>
      </c>
      <c r="E34" s="78" t="str">
        <f>IF('1、包装标识检验'!E34="","",'1、包装标识检验'!E34)</f>
        <v/>
      </c>
      <c r="F34" s="79" t="str">
        <f>IF('1、包装标识检验'!F34="","",'1、包装标识检验'!F34)</f>
        <v/>
      </c>
      <c r="G34" s="78" t="str">
        <f>IF('1、包装标识检验'!G34="","",'1、包装标识检验'!G34)</f>
        <v/>
      </c>
      <c r="H34" s="78" t="str">
        <f>IF('1、包装标识检验'!H34="","",'1、包装标识检验'!H34)</f>
        <v/>
      </c>
      <c r="I34" s="88" t="str">
        <f>IF('1、包装标识检验'!I34="","",'1、包装标识检验'!I34)</f>
        <v/>
      </c>
      <c r="J34" s="89" t="str">
        <f>IF('1、包装标识检验'!J34="合格","合格",IF('1、包装标识检验'!J34="","",IF('1、包装标识检验'!J34="A类","A类，批否",IF('1、包装标识检验'!J34="B类","B类，合格"))))</f>
        <v/>
      </c>
      <c r="K34" s="90" t="str">
        <f>IF('1、包装标识检验'!J34="","",IF('1、包装标识检验'!J34="合格",100,IF('1、包装标识检验'!J34="A类",0,100-综合判定!J34)))</f>
        <v/>
      </c>
      <c r="L34" s="77" t="str">
        <f ca="1">IF(B34="","",100-SUM(综合判定!P34,综合判定!Q34,综合判定!R34,综合判定!S34,综合判定!T34,综合判定!U34,综合判定!W34,综合判定!V34,综合判定!X34,综合判定!Y34,综合判定!Z34,综合判定!AA34,综合判定!AB34,综合判定!AC34,综合判定!AD34,综合判定!AE34,综合判定!AF34,综合判定!AG34,综合判定!AH34,综合判定!AI34,综合判定!AJ34,综合判定!AK34,综合判定!AL34,综合判定!AM34,综合判定!AN34,综合判定!AO34,综合判定!AP34,综合判定!AQ34,综合判定!AR34,综合判定!AS34))</f>
        <v/>
      </c>
      <c r="M34" s="78" t="str">
        <f ca="1" t="shared" si="1"/>
        <v/>
      </c>
      <c r="N34" s="91" t="str">
        <f ca="1" t="shared" si="2"/>
        <v/>
      </c>
      <c r="O34" s="92"/>
      <c r="P34" s="93" t="str">
        <f>IF('2、物理特性检验'!L34="","",'2、物理特性检验'!L34*0.2)</f>
        <v/>
      </c>
      <c r="Q34" s="95" t="str">
        <f>IF('2、物理特性检验'!O34="","",'2、物理特性检验'!O34*0.5)</f>
        <v/>
      </c>
      <c r="R34" s="95" t="str">
        <f>IF('2、物理特性检验'!R34="","",'2、物理特性检验'!R34*0.2)</f>
        <v/>
      </c>
      <c r="S34" s="95" t="str">
        <f>IF('2、物理特性检验'!U34="","",'2、物理特性检验'!U34*1)</f>
        <v/>
      </c>
      <c r="T34" s="95" t="str">
        <f>IF('2、物理特性检验'!X34="","",'2、物理特性检验'!X34*0.5)</f>
        <v/>
      </c>
      <c r="U34" s="95" t="str">
        <f>IF('2、物理特性检验'!AA34="","",'2、物理特性检验'!AA34*0.2)</f>
        <v/>
      </c>
      <c r="V34" s="95" t="str">
        <f>IF('2、物理特性检验'!AH34="","",IF(('2、物理特性检验'!AH34&gt;13.5)+('2、物理特性检验'!AH34&lt;10.5),6,IF(ABS('2、物理特性检验'!AH34-'2、物理特性检验'!AI34)&gt;1,3,IF(ABS('2、物理特性检验'!AH34-'2、物理特性检验'!AI34)&gt;0.5,2,""))))</f>
        <v/>
      </c>
      <c r="W34" s="95" t="str">
        <f>IF('2、物理特性检验'!AG34="","",'2、物理特性检验'!AG34*15)</f>
        <v/>
      </c>
      <c r="X34" s="95" t="str">
        <f>IF('2、物理特性检验'!AJ34="","",IF(('2、物理特性检验'!AJ34&gt;=3)*('2、物理特性检验'!AL34=0),4,IF(('2、物理特性检验'!AJ34&gt;=3.5)*('2、物理特性检验'!AL34=1),4,"")))</f>
        <v/>
      </c>
      <c r="Y34" s="95" t="str">
        <f>IF('2、物理特性检验'!AK34="","",'2、物理特性检验'!AK34*5)</f>
        <v/>
      </c>
      <c r="Z34" s="97" t="str">
        <f ca="1">IF('3、外观质量检验'!L34="","",SUMIF(外观!$AI:$AJ,'3、外观质量检验'!L34,外观!$AJ:$AJ)*'3、外观质量检验'!M34)</f>
        <v/>
      </c>
      <c r="AA34" s="97" t="str">
        <f ca="1">IF('3、外观质量检验'!O34="","",SUMIF(外观!$AI:$AJ,'3、外观质量检验'!O34,外观!$AJ:$AJ)*'3、外观质量检验'!P34)</f>
        <v/>
      </c>
      <c r="AB34" s="97" t="str">
        <f ca="1">IF('3、外观质量检验'!R34="","",SUMIF(外观!$AI:$AJ,'3、外观质量检验'!R34,外观!$AJ:$AJ)*'3、外观质量检验'!S34)</f>
        <v/>
      </c>
      <c r="AC34" s="97" t="str">
        <f ca="1">IF('3、外观质量检验'!U34="","",SUMIF(外观!$AI:$AJ,'3、外观质量检验'!U34,外观!$AJ:$AJ)*'3、外观质量检验'!V34)</f>
        <v/>
      </c>
      <c r="AD34" s="97" t="str">
        <f ca="1">IF('3、外观质量检验'!X34="","",SUMIF(外观!$AI:$AJ,'3、外观质量检验'!X34,外观!$AJ:$AJ)*'3、外观质量检验'!Y34)</f>
        <v/>
      </c>
      <c r="AE34" s="97" t="str">
        <f ca="1">IF('3、外观质量检验'!AB34="","",SUMIF(外观!$AI:$AJ,'3、外观质量检验'!AB34,外观!$AJ:$AJ)*'3、外观质量检验'!AC34)</f>
        <v/>
      </c>
      <c r="AF34" s="97" t="str">
        <f ca="1">IF('3、外观质量检验'!AE34="","",SUMIF(外观!$AI:$AJ,'3、外观质量检验'!AE34,外观!$AJ:$AJ)*'3、外观质量检验'!AF34)</f>
        <v/>
      </c>
      <c r="AG34" s="97" t="str">
        <f ca="1">IF('3、外观质量检验'!AH34="","",SUMIF(外观!$AI:$AJ,'3、外观质量检验'!AH34,外观!$AJ:$AJ)*'3、外观质量检验'!AI34)</f>
        <v/>
      </c>
      <c r="AH34" s="97" t="str">
        <f ca="1">IF('3、外观质量检验'!AK34="","",SUMIF(外观!$AI:$AJ,'3、外观质量检验'!AK34,外观!$AJ:$AJ)*'3、外观质量检验'!AL34)</f>
        <v/>
      </c>
      <c r="AI34" s="97" t="str">
        <f ca="1">IF('3、外观质量检验'!AN34="","",SUMIF(外观!$AI:$AJ,'3、外观质量检验'!AN34,外观!$AJ:$AJ)*'3、外观质量检验'!AO34)</f>
        <v/>
      </c>
      <c r="AJ34" s="97" t="str">
        <f ca="1">IF('3、外观质量检验'!AR34="","",SUMIF(外观!$AI:$AJ,'3、外观质量检验'!AR34,外观!$AJ:$AJ)*'3、外观质量检验'!AS34)</f>
        <v/>
      </c>
      <c r="AK34" s="97" t="str">
        <f ca="1">IF('3、外观质量检验'!AU34="","",SUMIF(外观!$AI:$AJ,'3、外观质量检验'!AU34,外观!$AJ:$AJ)*'3、外观质量检验'!AV34)</f>
        <v/>
      </c>
      <c r="AL34" s="97" t="str">
        <f ca="1">IF('3、外观质量检验'!AX34="","",SUMIF(外观!$AI:$AJ,'3、外观质量检验'!AX34,外观!$AJ:$AJ)*'3、外观质量检验'!AY34)</f>
        <v/>
      </c>
      <c r="AM34" s="97" t="str">
        <f ca="1">IF('3、外观质量检验'!BA34="","",SUMIF(外观!$AI:$AJ,'3、外观质量检验'!BA34,外观!$AJ:$AJ)*'3、外观质量检验'!BB34)</f>
        <v/>
      </c>
      <c r="AN34" s="97" t="str">
        <f ca="1">IF('3、外观质量检验'!BD34="","",SUMIF(外观!$AI:$AJ,'3、外观质量检验'!BD34,外观!$AJ:$AJ)*'3、外观质量检验'!BE34)</f>
        <v/>
      </c>
      <c r="AO34" s="97" t="str">
        <f ca="1">IF('3、外观质量检验'!BH34="","",SUMIF(外观!$AI:$AJ,'3、外观质量检验'!BH34,外观!$AJ:$AJ)*'3、外观质量检验'!BI34)</f>
        <v/>
      </c>
      <c r="AP34" s="97" t="str">
        <f ca="1">IF('3、外观质量检验'!BK34="","",SUMIF(外观!$AI:$AJ,'3、外观质量检验'!BK34,外观!$AJ:$AJ)*'3、外观质量检验'!BL34)</f>
        <v/>
      </c>
      <c r="AQ34" s="97" t="str">
        <f ca="1">IF('3、外观质量检验'!BN34="","",SUMIF(外观!$AI:$AJ,'3、外观质量检验'!BN34,外观!$AJ:$AJ)*'3、外观质量检验'!BO34)</f>
        <v/>
      </c>
      <c r="AR34" s="97" t="str">
        <f ca="1">IF('3、外观质量检验'!BQ34="","",SUMIF(外观!$AI:$AJ,'3、外观质量检验'!BQ34,外观!$AJ:$AJ)*'3、外观质量检验'!BR34)</f>
        <v/>
      </c>
      <c r="AS34" s="103" t="str">
        <f ca="1">IF('3、外观质量检验'!BT34="","",SUMIF(外观!$AI:$AJ,'3、外观质量检验'!BT34,外观!$AJ:$AJ)*'3、外观质量检验'!BU34)</f>
        <v/>
      </c>
      <c r="AT34" s="104" t="str">
        <f>IF(('4、感官质量检验'!L34="")+('4、感官质量检验'!M34="")+('4、感官质量检验'!N34="")+('4、感官质量检验'!O34="")+('4、感官质量检验'!P34="")+('4、感官质量检验'!Q34=""),"",SUM('4、感官质量检验'!L34:Q34))</f>
        <v/>
      </c>
      <c r="AU34" s="105" t="str">
        <f>IF('4、感官质量检验'!K34="","",'4、感官质量检验'!K34)</f>
        <v/>
      </c>
      <c r="AV34" s="106" t="str">
        <f>IF('4、感官质量检验'!D34="","",IF('4、感官质量检验'!D34="一类",85,IF('4、感官质量检验'!D34="二、三类",75,60)))</f>
        <v/>
      </c>
      <c r="AW34" s="109" t="str">
        <f>IF(AND(综合判定!AT34="",'4、感官质量检验'!K34=""),"",IF(OR('4、感官质量检验'!K34="异味",'4、感官质量检验'!K34="霉变",'4、感官质量检验'!K34="异味及霉变",综合判定!AT34&lt;AV34),"A类缺陷，批否",IF(综合判定!AT34&lt;('4、感官质量检验'!J34-2),"B类","合格")))</f>
        <v/>
      </c>
      <c r="AX34" s="110" t="str">
        <f>IF('5、主流烟气检验'!R34="","",IF(('5、主流烟气检验'!R34&lt;=4),1,IF(AND('5、主流烟气检验'!R34&gt;=5,'5、主流烟气检验'!R34&lt;=9),1.5,2)))</f>
        <v/>
      </c>
      <c r="AY34" s="106" t="str">
        <f>IF('5、主流烟气检验'!R34="","",IF('5、主流烟气检验'!R34&lt;=8,100,IF(AND('5、主流烟气检验'!R34&gt;=9,'5、主流烟气检验'!R34&lt;=12),80,0)))</f>
        <v/>
      </c>
      <c r="AZ34" s="106" t="str">
        <f>IF('5、主流烟气检验'!S34="","",IF(ABS('5、主流烟气检验'!R34-'5、主流烟气检验'!S34)&lt;=AX34,AY34,0))</f>
        <v/>
      </c>
      <c r="BA34" s="78" t="str">
        <f t="shared" si="3"/>
        <v/>
      </c>
      <c r="BB34" s="106" t="str">
        <f>IF('5、主流烟气检验'!T34="","",IF(('5、主流烟气检验'!T34&lt;=0.4),0.1,IF(AND('5、主流烟气检验'!T34&gt;=0.5,'5、主流烟气检验'!T34&lt;=1),0.2,0.3)))</f>
        <v/>
      </c>
      <c r="BC34" s="106" t="str">
        <f>IF('5、主流烟气检验'!U34="","",IF(ABS('5、主流烟气检验'!T34-'5、主流烟气检验'!U34)&lt;=BB34,100,0))</f>
        <v/>
      </c>
      <c r="BD34" s="106" t="str">
        <f>IF('5、主流烟气检验'!V34="","",IF(('5、主流烟气检验'!V34&lt;=4),1,IF(AND('5、主流烟气检验'!V34&gt;=5,'5、主流烟气检验'!V34&lt;=10),2,3)))</f>
        <v/>
      </c>
      <c r="BE34" s="106" t="str">
        <f>IF('5、主流烟气检验'!V34="","",IF('5、主流烟气检验'!V34&lt;=10,100,IF(AND('5、主流烟气检验'!V34&gt;=11,'5、主流烟气检验'!V34&lt;=15),80,0)))</f>
        <v/>
      </c>
      <c r="BF34" s="109" t="str">
        <f>IF('5、主流烟气检验'!W34="","",IF(ABS('5、主流烟气检验'!W34-'5、主流烟气检验'!V34)&lt;=BD34,BE34,0))</f>
        <v/>
      </c>
      <c r="BG34" s="113" t="str">
        <f ca="1" t="shared" si="0"/>
        <v/>
      </c>
    </row>
    <row r="35" ht="12" customHeight="1" spans="2:59">
      <c r="B35" s="77" t="str">
        <f>IF('1、包装标识检验'!B35="","",'1、包装标识检验'!B35)</f>
        <v/>
      </c>
      <c r="C35" s="78" t="str">
        <f>IF('1、包装标识检验'!C35="","",'1、包装标识检验'!C35)</f>
        <v/>
      </c>
      <c r="D35" s="78" t="str">
        <f>IF('1、包装标识检验'!D35="","",'1、包装标识检验'!D35)</f>
        <v/>
      </c>
      <c r="E35" s="78" t="str">
        <f>IF('1、包装标识检验'!E35="","",'1、包装标识检验'!E35)</f>
        <v/>
      </c>
      <c r="F35" s="79" t="str">
        <f>IF('1、包装标识检验'!F35="","",'1、包装标识检验'!F35)</f>
        <v/>
      </c>
      <c r="G35" s="78" t="str">
        <f>IF('1、包装标识检验'!G35="","",'1、包装标识检验'!G35)</f>
        <v/>
      </c>
      <c r="H35" s="78" t="str">
        <f>IF('1、包装标识检验'!H35="","",'1、包装标识检验'!H35)</f>
        <v/>
      </c>
      <c r="I35" s="88" t="str">
        <f>IF('1、包装标识检验'!I35="","",'1、包装标识检验'!I35)</f>
        <v/>
      </c>
      <c r="J35" s="89" t="str">
        <f>IF('1、包装标识检验'!J35="合格","合格",IF('1、包装标识检验'!J35="","",IF('1、包装标识检验'!J35="A类","A类，批否",IF('1、包装标识检验'!J35="B类","B类，合格"))))</f>
        <v/>
      </c>
      <c r="K35" s="90" t="str">
        <f>IF('1、包装标识检验'!J35="","",IF('1、包装标识检验'!J35="合格",100,IF('1、包装标识检验'!J35="A类",0,100-综合判定!J35)))</f>
        <v/>
      </c>
      <c r="L35" s="77" t="str">
        <f ca="1">IF(B35="","",100-SUM(综合判定!P35,综合判定!Q35,综合判定!R35,综合判定!S35,综合判定!T35,综合判定!U35,综合判定!W35,综合判定!V35,综合判定!X35,综合判定!Y35,综合判定!Z35,综合判定!AA35,综合判定!AB35,综合判定!AC35,综合判定!AD35,综合判定!AE35,综合判定!AF35,综合判定!AG35,综合判定!AH35,综合判定!AI35,综合判定!AJ35,综合判定!AK35,综合判定!AL35,综合判定!AM35,综合判定!AN35,综合判定!AO35,综合判定!AP35,综合判定!AQ35,综合判定!AR35,综合判定!AS35))</f>
        <v/>
      </c>
      <c r="M35" s="78" t="str">
        <f ca="1" t="shared" si="1"/>
        <v/>
      </c>
      <c r="N35" s="91" t="str">
        <f ca="1" t="shared" si="2"/>
        <v/>
      </c>
      <c r="O35" s="92"/>
      <c r="P35" s="93" t="str">
        <f>IF('2、物理特性检验'!L35="","",'2、物理特性检验'!L35*0.2)</f>
        <v/>
      </c>
      <c r="Q35" s="95" t="str">
        <f>IF('2、物理特性检验'!O35="","",'2、物理特性检验'!O35*0.5)</f>
        <v/>
      </c>
      <c r="R35" s="95" t="str">
        <f>IF('2、物理特性检验'!R35="","",'2、物理特性检验'!R35*0.2)</f>
        <v/>
      </c>
      <c r="S35" s="95" t="str">
        <f>IF('2、物理特性检验'!U35="","",'2、物理特性检验'!U35*1)</f>
        <v/>
      </c>
      <c r="T35" s="95" t="str">
        <f>IF('2、物理特性检验'!X35="","",'2、物理特性检验'!X35*0.5)</f>
        <v/>
      </c>
      <c r="U35" s="95" t="str">
        <f>IF('2、物理特性检验'!AA35="","",'2、物理特性检验'!AA35*0.2)</f>
        <v/>
      </c>
      <c r="V35" s="95" t="str">
        <f>IF('2、物理特性检验'!AH35="","",IF(('2、物理特性检验'!AH35&gt;13.5)+('2、物理特性检验'!AH35&lt;10.5),6,IF(ABS('2、物理特性检验'!AH35-'2、物理特性检验'!AI35)&gt;1,3,IF(ABS('2、物理特性检验'!AH35-'2、物理特性检验'!AI35)&gt;0.5,2,""))))</f>
        <v/>
      </c>
      <c r="W35" s="95" t="str">
        <f>IF('2、物理特性检验'!AG35="","",'2、物理特性检验'!AG35*15)</f>
        <v/>
      </c>
      <c r="X35" s="95" t="str">
        <f>IF('2、物理特性检验'!AJ35="","",IF(('2、物理特性检验'!AJ35&gt;=3)*('2、物理特性检验'!AL35=0),4,IF(('2、物理特性检验'!AJ35&gt;=3.5)*('2、物理特性检验'!AL35=1),4,"")))</f>
        <v/>
      </c>
      <c r="Y35" s="95" t="str">
        <f>IF('2、物理特性检验'!AK35="","",'2、物理特性检验'!AK35*5)</f>
        <v/>
      </c>
      <c r="Z35" s="97" t="str">
        <f ca="1">IF('3、外观质量检验'!L35="","",SUMIF(外观!$AI:$AJ,'3、外观质量检验'!L35,外观!$AJ:$AJ)*'3、外观质量检验'!M35)</f>
        <v/>
      </c>
      <c r="AA35" s="97" t="str">
        <f ca="1">IF('3、外观质量检验'!O35="","",SUMIF(外观!$AI:$AJ,'3、外观质量检验'!O35,外观!$AJ:$AJ)*'3、外观质量检验'!P35)</f>
        <v/>
      </c>
      <c r="AB35" s="97" t="str">
        <f ca="1">IF('3、外观质量检验'!R35="","",SUMIF(外观!$AI:$AJ,'3、外观质量检验'!R35,外观!$AJ:$AJ)*'3、外观质量检验'!S35)</f>
        <v/>
      </c>
      <c r="AC35" s="97" t="str">
        <f ca="1">IF('3、外观质量检验'!U35="","",SUMIF(外观!$AI:$AJ,'3、外观质量检验'!U35,外观!$AJ:$AJ)*'3、外观质量检验'!V35)</f>
        <v/>
      </c>
      <c r="AD35" s="97" t="str">
        <f ca="1">IF('3、外观质量检验'!X35="","",SUMIF(外观!$AI:$AJ,'3、外观质量检验'!X35,外观!$AJ:$AJ)*'3、外观质量检验'!Y35)</f>
        <v/>
      </c>
      <c r="AE35" s="97" t="str">
        <f ca="1">IF('3、外观质量检验'!AB35="","",SUMIF(外观!$AI:$AJ,'3、外观质量检验'!AB35,外观!$AJ:$AJ)*'3、外观质量检验'!AC35)</f>
        <v/>
      </c>
      <c r="AF35" s="97" t="str">
        <f ca="1">IF('3、外观质量检验'!AE35="","",SUMIF(外观!$AI:$AJ,'3、外观质量检验'!AE35,外观!$AJ:$AJ)*'3、外观质量检验'!AF35)</f>
        <v/>
      </c>
      <c r="AG35" s="97" t="str">
        <f ca="1">IF('3、外观质量检验'!AH35="","",SUMIF(外观!$AI:$AJ,'3、外观质量检验'!AH35,外观!$AJ:$AJ)*'3、外观质量检验'!AI35)</f>
        <v/>
      </c>
      <c r="AH35" s="97" t="str">
        <f ca="1">IF('3、外观质量检验'!AK35="","",SUMIF(外观!$AI:$AJ,'3、外观质量检验'!AK35,外观!$AJ:$AJ)*'3、外观质量检验'!AL35)</f>
        <v/>
      </c>
      <c r="AI35" s="97" t="str">
        <f ca="1">IF('3、外观质量检验'!AN35="","",SUMIF(外观!$AI:$AJ,'3、外观质量检验'!AN35,外观!$AJ:$AJ)*'3、外观质量检验'!AO35)</f>
        <v/>
      </c>
      <c r="AJ35" s="97" t="str">
        <f ca="1">IF('3、外观质量检验'!AR35="","",SUMIF(外观!$AI:$AJ,'3、外观质量检验'!AR35,外观!$AJ:$AJ)*'3、外观质量检验'!AS35)</f>
        <v/>
      </c>
      <c r="AK35" s="97" t="str">
        <f ca="1">IF('3、外观质量检验'!AU35="","",SUMIF(外观!$AI:$AJ,'3、外观质量检验'!AU35,外观!$AJ:$AJ)*'3、外观质量检验'!AV35)</f>
        <v/>
      </c>
      <c r="AL35" s="97" t="str">
        <f ca="1">IF('3、外观质量检验'!AX35="","",SUMIF(外观!$AI:$AJ,'3、外观质量检验'!AX35,外观!$AJ:$AJ)*'3、外观质量检验'!AY35)</f>
        <v/>
      </c>
      <c r="AM35" s="97" t="str">
        <f ca="1">IF('3、外观质量检验'!BA35="","",SUMIF(外观!$AI:$AJ,'3、外观质量检验'!BA35,外观!$AJ:$AJ)*'3、外观质量检验'!BB35)</f>
        <v/>
      </c>
      <c r="AN35" s="97" t="str">
        <f ca="1">IF('3、外观质量检验'!BD35="","",SUMIF(外观!$AI:$AJ,'3、外观质量检验'!BD35,外观!$AJ:$AJ)*'3、外观质量检验'!BE35)</f>
        <v/>
      </c>
      <c r="AO35" s="97" t="str">
        <f ca="1">IF('3、外观质量检验'!BH35="","",SUMIF(外观!$AI:$AJ,'3、外观质量检验'!BH35,外观!$AJ:$AJ)*'3、外观质量检验'!BI35)</f>
        <v/>
      </c>
      <c r="AP35" s="97" t="str">
        <f ca="1">IF('3、外观质量检验'!BK35="","",SUMIF(外观!$AI:$AJ,'3、外观质量检验'!BK35,外观!$AJ:$AJ)*'3、外观质量检验'!BL35)</f>
        <v/>
      </c>
      <c r="AQ35" s="97" t="str">
        <f ca="1">IF('3、外观质量检验'!BN35="","",SUMIF(外观!$AI:$AJ,'3、外观质量检验'!BN35,外观!$AJ:$AJ)*'3、外观质量检验'!BO35)</f>
        <v/>
      </c>
      <c r="AR35" s="97" t="str">
        <f ca="1">IF('3、外观质量检验'!BQ35="","",SUMIF(外观!$AI:$AJ,'3、外观质量检验'!BQ35,外观!$AJ:$AJ)*'3、外观质量检验'!BR35)</f>
        <v/>
      </c>
      <c r="AS35" s="103" t="str">
        <f ca="1">IF('3、外观质量检验'!BT35="","",SUMIF(外观!$AI:$AJ,'3、外观质量检验'!BT35,外观!$AJ:$AJ)*'3、外观质量检验'!BU35)</f>
        <v/>
      </c>
      <c r="AT35" s="104" t="str">
        <f>IF(('4、感官质量检验'!L35="")+('4、感官质量检验'!M35="")+('4、感官质量检验'!N35="")+('4、感官质量检验'!O35="")+('4、感官质量检验'!P35="")+('4、感官质量检验'!Q35=""),"",SUM('4、感官质量检验'!L35:Q35))</f>
        <v/>
      </c>
      <c r="AU35" s="105" t="str">
        <f>IF('4、感官质量检验'!K35="","",'4、感官质量检验'!K35)</f>
        <v/>
      </c>
      <c r="AV35" s="106" t="str">
        <f>IF('4、感官质量检验'!D35="","",IF('4、感官质量检验'!D35="一类",85,IF('4、感官质量检验'!D35="二、三类",75,60)))</f>
        <v/>
      </c>
      <c r="AW35" s="109" t="str">
        <f>IF(AND(综合判定!AT35="",'4、感官质量检验'!K35=""),"",IF(OR('4、感官质量检验'!K35="异味",'4、感官质量检验'!K35="霉变",'4、感官质量检验'!K35="异味及霉变",综合判定!AT35&lt;AV35),"A类缺陷，批否",IF(综合判定!AT35&lt;('4、感官质量检验'!J35-2),"B类","合格")))</f>
        <v/>
      </c>
      <c r="AX35" s="110" t="str">
        <f>IF('5、主流烟气检验'!R35="","",IF(('5、主流烟气检验'!R35&lt;=4),1,IF(AND('5、主流烟气检验'!R35&gt;=5,'5、主流烟气检验'!R35&lt;=9),1.5,2)))</f>
        <v/>
      </c>
      <c r="AY35" s="106" t="str">
        <f>IF('5、主流烟气检验'!R35="","",IF('5、主流烟气检验'!R35&lt;=8,100,IF(AND('5、主流烟气检验'!R35&gt;=9,'5、主流烟气检验'!R35&lt;=12),80,0)))</f>
        <v/>
      </c>
      <c r="AZ35" s="106" t="str">
        <f>IF('5、主流烟气检验'!S35="","",IF(ABS('5、主流烟气检验'!R35-'5、主流烟气检验'!S35)&lt;=AX35,AY35,0))</f>
        <v/>
      </c>
      <c r="BA35" s="78" t="str">
        <f t="shared" si="3"/>
        <v/>
      </c>
      <c r="BB35" s="106" t="str">
        <f>IF('5、主流烟气检验'!T35="","",IF(('5、主流烟气检验'!T35&lt;=0.4),0.1,IF(AND('5、主流烟气检验'!T35&gt;=0.5,'5、主流烟气检验'!T35&lt;=1),0.2,0.3)))</f>
        <v/>
      </c>
      <c r="BC35" s="106" t="str">
        <f>IF('5、主流烟气检验'!U35="","",IF(ABS('5、主流烟气检验'!T35-'5、主流烟气检验'!U35)&lt;=BB35,100,0))</f>
        <v/>
      </c>
      <c r="BD35" s="106" t="str">
        <f>IF('5、主流烟气检验'!V35="","",IF(('5、主流烟气检验'!V35&lt;=4),1,IF(AND('5、主流烟气检验'!V35&gt;=5,'5、主流烟气检验'!V35&lt;=10),2,3)))</f>
        <v/>
      </c>
      <c r="BE35" s="106" t="str">
        <f>IF('5、主流烟气检验'!V35="","",IF('5、主流烟气检验'!V35&lt;=10,100,IF(AND('5、主流烟气检验'!V35&gt;=11,'5、主流烟气检验'!V35&lt;=15),80,0)))</f>
        <v/>
      </c>
      <c r="BF35" s="109" t="str">
        <f>IF('5、主流烟气检验'!W35="","",IF(ABS('5、主流烟气检验'!W35-'5、主流烟气检验'!V35)&lt;=BD35,BE35,0))</f>
        <v/>
      </c>
      <c r="BG35" s="113" t="str">
        <f ca="1" t="shared" si="0"/>
        <v/>
      </c>
    </row>
    <row r="36" ht="12" customHeight="1" spans="2:59">
      <c r="B36" s="77" t="str">
        <f>IF('1、包装标识检验'!B36="","",'1、包装标识检验'!B36)</f>
        <v/>
      </c>
      <c r="C36" s="78" t="str">
        <f>IF('1、包装标识检验'!C36="","",'1、包装标识检验'!C36)</f>
        <v/>
      </c>
      <c r="D36" s="78" t="str">
        <f>IF('1、包装标识检验'!D36="","",'1、包装标识检验'!D36)</f>
        <v/>
      </c>
      <c r="E36" s="78" t="str">
        <f>IF('1、包装标识检验'!E36="","",'1、包装标识检验'!E36)</f>
        <v/>
      </c>
      <c r="F36" s="79" t="str">
        <f>IF('1、包装标识检验'!F36="","",'1、包装标识检验'!F36)</f>
        <v/>
      </c>
      <c r="G36" s="78" t="str">
        <f>IF('1、包装标识检验'!G36="","",'1、包装标识检验'!G36)</f>
        <v/>
      </c>
      <c r="H36" s="78" t="str">
        <f>IF('1、包装标识检验'!H36="","",'1、包装标识检验'!H36)</f>
        <v/>
      </c>
      <c r="I36" s="88" t="str">
        <f>IF('1、包装标识检验'!I36="","",'1、包装标识检验'!I36)</f>
        <v/>
      </c>
      <c r="J36" s="89" t="str">
        <f>IF('1、包装标识检验'!J36="合格","合格",IF('1、包装标识检验'!J36="","",IF('1、包装标识检验'!J36="A类","A类，批否",IF('1、包装标识检验'!J36="B类","B类，合格"))))</f>
        <v/>
      </c>
      <c r="K36" s="90" t="str">
        <f>IF('1、包装标识检验'!J36="","",IF('1、包装标识检验'!J36="合格",100,IF('1、包装标识检验'!J36="A类",0,100-综合判定!J36)))</f>
        <v/>
      </c>
      <c r="L36" s="77" t="str">
        <f ca="1">IF(B36="","",100-SUM(综合判定!P36,综合判定!Q36,综合判定!R36,综合判定!S36,综合判定!T36,综合判定!U36,综合判定!W36,综合判定!V36,综合判定!X36,综合判定!Y36,综合判定!Z36,综合判定!AA36,综合判定!AB36,综合判定!AC36,综合判定!AD36,综合判定!AE36,综合判定!AF36,综合判定!AG36,综合判定!AH36,综合判定!AI36,综合判定!AJ36,综合判定!AK36,综合判定!AL36,综合判定!AM36,综合判定!AN36,综合判定!AO36,综合判定!AP36,综合判定!AQ36,综合判定!AR36,综合判定!AS36))</f>
        <v/>
      </c>
      <c r="M36" s="78" t="str">
        <f ca="1" t="shared" si="1"/>
        <v/>
      </c>
      <c r="N36" s="91" t="str">
        <f ca="1" t="shared" si="2"/>
        <v/>
      </c>
      <c r="O36" s="92"/>
      <c r="P36" s="93" t="str">
        <f>IF('2、物理特性检验'!L36="","",'2、物理特性检验'!L36*0.2)</f>
        <v/>
      </c>
      <c r="Q36" s="95" t="str">
        <f>IF('2、物理特性检验'!O36="","",'2、物理特性检验'!O36*0.5)</f>
        <v/>
      </c>
      <c r="R36" s="95" t="str">
        <f>IF('2、物理特性检验'!R36="","",'2、物理特性检验'!R36*0.2)</f>
        <v/>
      </c>
      <c r="S36" s="95" t="str">
        <f>IF('2、物理特性检验'!U36="","",'2、物理特性检验'!U36*1)</f>
        <v/>
      </c>
      <c r="T36" s="95" t="str">
        <f>IF('2、物理特性检验'!X36="","",'2、物理特性检验'!X36*0.5)</f>
        <v/>
      </c>
      <c r="U36" s="95" t="str">
        <f>IF('2、物理特性检验'!AA36="","",'2、物理特性检验'!AA36*0.2)</f>
        <v/>
      </c>
      <c r="V36" s="95" t="str">
        <f>IF('2、物理特性检验'!AH36="","",IF(('2、物理特性检验'!AH36&gt;13.5)+('2、物理特性检验'!AH36&lt;10.5),6,IF(ABS('2、物理特性检验'!AH36-'2、物理特性检验'!AI36)&gt;1,3,IF(ABS('2、物理特性检验'!AH36-'2、物理特性检验'!AI36)&gt;0.5,2,""))))</f>
        <v/>
      </c>
      <c r="W36" s="95" t="str">
        <f>IF('2、物理特性检验'!AG36="","",'2、物理特性检验'!AG36*15)</f>
        <v/>
      </c>
      <c r="X36" s="95" t="str">
        <f>IF('2、物理特性检验'!AJ36="","",IF(('2、物理特性检验'!AJ36&gt;=3)*('2、物理特性检验'!AL36=0),4,IF(('2、物理特性检验'!AJ36&gt;=3.5)*('2、物理特性检验'!AL36=1),4,"")))</f>
        <v/>
      </c>
      <c r="Y36" s="95" t="str">
        <f>IF('2、物理特性检验'!AK36="","",'2、物理特性检验'!AK36*5)</f>
        <v/>
      </c>
      <c r="Z36" s="97" t="str">
        <f ca="1">IF('3、外观质量检验'!L36="","",SUMIF(外观!$AI:$AJ,'3、外观质量检验'!L36,外观!$AJ:$AJ)*'3、外观质量检验'!M36)</f>
        <v/>
      </c>
      <c r="AA36" s="97" t="str">
        <f ca="1">IF('3、外观质量检验'!O36="","",SUMIF(外观!$AI:$AJ,'3、外观质量检验'!O36,外观!$AJ:$AJ)*'3、外观质量检验'!P36)</f>
        <v/>
      </c>
      <c r="AB36" s="97" t="str">
        <f ca="1">IF('3、外观质量检验'!R36="","",SUMIF(外观!$AI:$AJ,'3、外观质量检验'!R36,外观!$AJ:$AJ)*'3、外观质量检验'!S36)</f>
        <v/>
      </c>
      <c r="AC36" s="97" t="str">
        <f ca="1">IF('3、外观质量检验'!U36="","",SUMIF(外观!$AI:$AJ,'3、外观质量检验'!U36,外观!$AJ:$AJ)*'3、外观质量检验'!V36)</f>
        <v/>
      </c>
      <c r="AD36" s="97" t="str">
        <f ca="1">IF('3、外观质量检验'!X36="","",SUMIF(外观!$AI:$AJ,'3、外观质量检验'!X36,外观!$AJ:$AJ)*'3、外观质量检验'!Y36)</f>
        <v/>
      </c>
      <c r="AE36" s="97" t="str">
        <f ca="1">IF('3、外观质量检验'!AB36="","",SUMIF(外观!$AI:$AJ,'3、外观质量检验'!AB36,外观!$AJ:$AJ)*'3、外观质量检验'!AC36)</f>
        <v/>
      </c>
      <c r="AF36" s="97" t="str">
        <f ca="1">IF('3、外观质量检验'!AE36="","",SUMIF(外观!$AI:$AJ,'3、外观质量检验'!AE36,外观!$AJ:$AJ)*'3、外观质量检验'!AF36)</f>
        <v/>
      </c>
      <c r="AG36" s="97" t="str">
        <f ca="1">IF('3、外观质量检验'!AH36="","",SUMIF(外观!$AI:$AJ,'3、外观质量检验'!AH36,外观!$AJ:$AJ)*'3、外观质量检验'!AI36)</f>
        <v/>
      </c>
      <c r="AH36" s="97" t="str">
        <f ca="1">IF('3、外观质量检验'!AK36="","",SUMIF(外观!$AI:$AJ,'3、外观质量检验'!AK36,外观!$AJ:$AJ)*'3、外观质量检验'!AL36)</f>
        <v/>
      </c>
      <c r="AI36" s="97" t="str">
        <f ca="1">IF('3、外观质量检验'!AN36="","",SUMIF(外观!$AI:$AJ,'3、外观质量检验'!AN36,外观!$AJ:$AJ)*'3、外观质量检验'!AO36)</f>
        <v/>
      </c>
      <c r="AJ36" s="97" t="str">
        <f ca="1">IF('3、外观质量检验'!AR36="","",SUMIF(外观!$AI:$AJ,'3、外观质量检验'!AR36,外观!$AJ:$AJ)*'3、外观质量检验'!AS36)</f>
        <v/>
      </c>
      <c r="AK36" s="97" t="str">
        <f ca="1">IF('3、外观质量检验'!AU36="","",SUMIF(外观!$AI:$AJ,'3、外观质量检验'!AU36,外观!$AJ:$AJ)*'3、外观质量检验'!AV36)</f>
        <v/>
      </c>
      <c r="AL36" s="97" t="str">
        <f ca="1">IF('3、外观质量检验'!AX36="","",SUMIF(外观!$AI:$AJ,'3、外观质量检验'!AX36,外观!$AJ:$AJ)*'3、外观质量检验'!AY36)</f>
        <v/>
      </c>
      <c r="AM36" s="97" t="str">
        <f ca="1">IF('3、外观质量检验'!BA36="","",SUMIF(外观!$AI:$AJ,'3、外观质量检验'!BA36,外观!$AJ:$AJ)*'3、外观质量检验'!BB36)</f>
        <v/>
      </c>
      <c r="AN36" s="97" t="str">
        <f ca="1">IF('3、外观质量检验'!BD36="","",SUMIF(外观!$AI:$AJ,'3、外观质量检验'!BD36,外观!$AJ:$AJ)*'3、外观质量检验'!BE36)</f>
        <v/>
      </c>
      <c r="AO36" s="97" t="str">
        <f ca="1">IF('3、外观质量检验'!BH36="","",SUMIF(外观!$AI:$AJ,'3、外观质量检验'!BH36,外观!$AJ:$AJ)*'3、外观质量检验'!BI36)</f>
        <v/>
      </c>
      <c r="AP36" s="97" t="str">
        <f ca="1">IF('3、外观质量检验'!BK36="","",SUMIF(外观!$AI:$AJ,'3、外观质量检验'!BK36,外观!$AJ:$AJ)*'3、外观质量检验'!BL36)</f>
        <v/>
      </c>
      <c r="AQ36" s="97" t="str">
        <f ca="1">IF('3、外观质量检验'!BN36="","",SUMIF(外观!$AI:$AJ,'3、外观质量检验'!BN36,外观!$AJ:$AJ)*'3、外观质量检验'!BO36)</f>
        <v/>
      </c>
      <c r="AR36" s="97" t="str">
        <f ca="1">IF('3、外观质量检验'!BQ36="","",SUMIF(外观!$AI:$AJ,'3、外观质量检验'!BQ36,外观!$AJ:$AJ)*'3、外观质量检验'!BR36)</f>
        <v/>
      </c>
      <c r="AS36" s="103" t="str">
        <f ca="1">IF('3、外观质量检验'!BT36="","",SUMIF(外观!$AI:$AJ,'3、外观质量检验'!BT36,外观!$AJ:$AJ)*'3、外观质量检验'!BU36)</f>
        <v/>
      </c>
      <c r="AT36" s="104" t="str">
        <f>IF(('4、感官质量检验'!L36="")+('4、感官质量检验'!M36="")+('4、感官质量检验'!N36="")+('4、感官质量检验'!O36="")+('4、感官质量检验'!P36="")+('4、感官质量检验'!Q36=""),"",SUM('4、感官质量检验'!L36:Q36))</f>
        <v/>
      </c>
      <c r="AU36" s="105" t="str">
        <f>IF('4、感官质量检验'!K36="","",'4、感官质量检验'!K36)</f>
        <v/>
      </c>
      <c r="AV36" s="106" t="str">
        <f>IF('4、感官质量检验'!D36="","",IF('4、感官质量检验'!D36="一类",85,IF('4、感官质量检验'!D36="二、三类",75,60)))</f>
        <v/>
      </c>
      <c r="AW36" s="109" t="str">
        <f>IF(AND(综合判定!AT36="",'4、感官质量检验'!K36=""),"",IF(OR('4、感官质量检验'!K36="异味",'4、感官质量检验'!K36="霉变",'4、感官质量检验'!K36="异味及霉变",综合判定!AT36&lt;AV36),"A类缺陷，批否",IF(综合判定!AT36&lt;('4、感官质量检验'!J36-2),"B类","合格")))</f>
        <v/>
      </c>
      <c r="AX36" s="110" t="str">
        <f>IF('5、主流烟气检验'!R36="","",IF(('5、主流烟气检验'!R36&lt;=4),1,IF(AND('5、主流烟气检验'!R36&gt;=5,'5、主流烟气检验'!R36&lt;=9),1.5,2)))</f>
        <v/>
      </c>
      <c r="AY36" s="106" t="str">
        <f>IF('5、主流烟气检验'!R36="","",IF('5、主流烟气检验'!R36&lt;=8,100,IF(AND('5、主流烟气检验'!R36&gt;=9,'5、主流烟气检验'!R36&lt;=12),80,0)))</f>
        <v/>
      </c>
      <c r="AZ36" s="106" t="str">
        <f>IF('5、主流烟气检验'!S36="","",IF(ABS('5、主流烟气检验'!R36-'5、主流烟气检验'!S36)&lt;=AX36,AY36,0))</f>
        <v/>
      </c>
      <c r="BA36" s="78" t="str">
        <f t="shared" si="3"/>
        <v/>
      </c>
      <c r="BB36" s="106" t="str">
        <f>IF('5、主流烟气检验'!T36="","",IF(('5、主流烟气检验'!T36&lt;=0.4),0.1,IF(AND('5、主流烟气检验'!T36&gt;=0.5,'5、主流烟气检验'!T36&lt;=1),0.2,0.3)))</f>
        <v/>
      </c>
      <c r="BC36" s="106" t="str">
        <f>IF('5、主流烟气检验'!U36="","",IF(ABS('5、主流烟气检验'!T36-'5、主流烟气检验'!U36)&lt;=BB36,100,0))</f>
        <v/>
      </c>
      <c r="BD36" s="106" t="str">
        <f>IF('5、主流烟气检验'!V36="","",IF(('5、主流烟气检验'!V36&lt;=4),1,IF(AND('5、主流烟气检验'!V36&gt;=5,'5、主流烟气检验'!V36&lt;=10),2,3)))</f>
        <v/>
      </c>
      <c r="BE36" s="106" t="str">
        <f>IF('5、主流烟气检验'!V36="","",IF('5、主流烟气检验'!V36&lt;=10,100,IF(AND('5、主流烟气检验'!V36&gt;=11,'5、主流烟气检验'!V36&lt;=15),80,0)))</f>
        <v/>
      </c>
      <c r="BF36" s="109" t="str">
        <f>IF('5、主流烟气检验'!W36="","",IF(ABS('5、主流烟气检验'!W36-'5、主流烟气检验'!V36)&lt;=BD36,BE36,0))</f>
        <v/>
      </c>
      <c r="BG36" s="113" t="str">
        <f ca="1" t="shared" si="0"/>
        <v/>
      </c>
    </row>
    <row r="37" ht="12" customHeight="1" spans="2:59">
      <c r="B37" s="77" t="str">
        <f>IF('1、包装标识检验'!B37="","",'1、包装标识检验'!B37)</f>
        <v/>
      </c>
      <c r="C37" s="78" t="str">
        <f>IF('1、包装标识检验'!C37="","",'1、包装标识检验'!C37)</f>
        <v/>
      </c>
      <c r="D37" s="78" t="str">
        <f>IF('1、包装标识检验'!D37="","",'1、包装标识检验'!D37)</f>
        <v/>
      </c>
      <c r="E37" s="78" t="str">
        <f>IF('1、包装标识检验'!E37="","",'1、包装标识检验'!E37)</f>
        <v/>
      </c>
      <c r="F37" s="79" t="str">
        <f>IF('1、包装标识检验'!F37="","",'1、包装标识检验'!F37)</f>
        <v/>
      </c>
      <c r="G37" s="78" t="str">
        <f>IF('1、包装标识检验'!G37="","",'1、包装标识检验'!G37)</f>
        <v/>
      </c>
      <c r="H37" s="78" t="str">
        <f>IF('1、包装标识检验'!H37="","",'1、包装标识检验'!H37)</f>
        <v/>
      </c>
      <c r="I37" s="88" t="str">
        <f>IF('1、包装标识检验'!I37="","",'1、包装标识检验'!I37)</f>
        <v/>
      </c>
      <c r="J37" s="89" t="str">
        <f>IF('1、包装标识检验'!J37="合格","合格",IF('1、包装标识检验'!J37="","",IF('1、包装标识检验'!J37="A类","A类，批否",IF('1、包装标识检验'!J37="B类","B类，合格"))))</f>
        <v/>
      </c>
      <c r="K37" s="90" t="str">
        <f>IF('1、包装标识检验'!J37="","",IF('1、包装标识检验'!J37="合格",100,IF('1、包装标识检验'!J37="A类",0,100-综合判定!J37)))</f>
        <v/>
      </c>
      <c r="L37" s="77" t="str">
        <f ca="1">IF(B37="","",100-SUM(综合判定!P37,综合判定!Q37,综合判定!R37,综合判定!S37,综合判定!T37,综合判定!U37,综合判定!W37,综合判定!V37,综合判定!X37,综合判定!Y37,综合判定!Z37,综合判定!AA37,综合判定!AB37,综合判定!AC37,综合判定!AD37,综合判定!AE37,综合判定!AF37,综合判定!AG37,综合判定!AH37,综合判定!AI37,综合判定!AJ37,综合判定!AK37,综合判定!AL37,综合判定!AM37,综合判定!AN37,综合判定!AO37,综合判定!AP37,综合判定!AQ37,综合判定!AR37,综合判定!AS37))</f>
        <v/>
      </c>
      <c r="M37" s="78" t="str">
        <f ca="1" t="shared" si="1"/>
        <v/>
      </c>
      <c r="N37" s="91" t="str">
        <f ca="1" t="shared" si="2"/>
        <v/>
      </c>
      <c r="O37" s="92"/>
      <c r="P37" s="93" t="str">
        <f>IF('2、物理特性检验'!L37="","",'2、物理特性检验'!L37*0.2)</f>
        <v/>
      </c>
      <c r="Q37" s="95" t="str">
        <f>IF('2、物理特性检验'!O37="","",'2、物理特性检验'!O37*0.5)</f>
        <v/>
      </c>
      <c r="R37" s="95" t="str">
        <f>IF('2、物理特性检验'!R37="","",'2、物理特性检验'!R37*0.2)</f>
        <v/>
      </c>
      <c r="S37" s="95" t="str">
        <f>IF('2、物理特性检验'!U37="","",'2、物理特性检验'!U37*1)</f>
        <v/>
      </c>
      <c r="T37" s="95" t="str">
        <f>IF('2、物理特性检验'!X37="","",'2、物理特性检验'!X37*0.5)</f>
        <v/>
      </c>
      <c r="U37" s="95" t="str">
        <f>IF('2、物理特性检验'!AA37="","",'2、物理特性检验'!AA37*0.2)</f>
        <v/>
      </c>
      <c r="V37" s="95" t="str">
        <f>IF('2、物理特性检验'!AH37="","",IF(('2、物理特性检验'!AH37&gt;13.5)+('2、物理特性检验'!AH37&lt;10.5),6,IF(ABS('2、物理特性检验'!AH37-'2、物理特性检验'!AI37)&gt;1,3,IF(ABS('2、物理特性检验'!AH37-'2、物理特性检验'!AI37)&gt;0.5,2,""))))</f>
        <v/>
      </c>
      <c r="W37" s="95" t="str">
        <f>IF('2、物理特性检验'!AG37="","",'2、物理特性检验'!AG37*15)</f>
        <v/>
      </c>
      <c r="X37" s="95" t="str">
        <f>IF('2、物理特性检验'!AJ37="","",IF(('2、物理特性检验'!AJ37&gt;=3)*('2、物理特性检验'!AL37=0),4,IF(('2、物理特性检验'!AJ37&gt;=3.5)*('2、物理特性检验'!AL37=1),4,"")))</f>
        <v/>
      </c>
      <c r="Y37" s="95" t="str">
        <f>IF('2、物理特性检验'!AK37="","",'2、物理特性检验'!AK37*5)</f>
        <v/>
      </c>
      <c r="Z37" s="97" t="str">
        <f ca="1">IF('3、外观质量检验'!L37="","",SUMIF(外观!$AI:$AJ,'3、外观质量检验'!L37,外观!$AJ:$AJ)*'3、外观质量检验'!M37)</f>
        <v/>
      </c>
      <c r="AA37" s="97" t="str">
        <f ca="1">IF('3、外观质量检验'!O37="","",SUMIF(外观!$AI:$AJ,'3、外观质量检验'!O37,外观!$AJ:$AJ)*'3、外观质量检验'!P37)</f>
        <v/>
      </c>
      <c r="AB37" s="97" t="str">
        <f ca="1">IF('3、外观质量检验'!R37="","",SUMIF(外观!$AI:$AJ,'3、外观质量检验'!R37,外观!$AJ:$AJ)*'3、外观质量检验'!S37)</f>
        <v/>
      </c>
      <c r="AC37" s="97" t="str">
        <f ca="1">IF('3、外观质量检验'!U37="","",SUMIF(外观!$AI:$AJ,'3、外观质量检验'!U37,外观!$AJ:$AJ)*'3、外观质量检验'!V37)</f>
        <v/>
      </c>
      <c r="AD37" s="97" t="str">
        <f ca="1">IF('3、外观质量检验'!X37="","",SUMIF(外观!$AI:$AJ,'3、外观质量检验'!X37,外观!$AJ:$AJ)*'3、外观质量检验'!Y37)</f>
        <v/>
      </c>
      <c r="AE37" s="97" t="str">
        <f ca="1">IF('3、外观质量检验'!AB37="","",SUMIF(外观!$AI:$AJ,'3、外观质量检验'!AB37,外观!$AJ:$AJ)*'3、外观质量检验'!AC37)</f>
        <v/>
      </c>
      <c r="AF37" s="97" t="str">
        <f ca="1">IF('3、外观质量检验'!AE37="","",SUMIF(外观!$AI:$AJ,'3、外观质量检验'!AE37,外观!$AJ:$AJ)*'3、外观质量检验'!AF37)</f>
        <v/>
      </c>
      <c r="AG37" s="97" t="str">
        <f ca="1">IF('3、外观质量检验'!AH37="","",SUMIF(外观!$AI:$AJ,'3、外观质量检验'!AH37,外观!$AJ:$AJ)*'3、外观质量检验'!AI37)</f>
        <v/>
      </c>
      <c r="AH37" s="97" t="str">
        <f ca="1">IF('3、外观质量检验'!AK37="","",SUMIF(外观!$AI:$AJ,'3、外观质量检验'!AK37,外观!$AJ:$AJ)*'3、外观质量检验'!AL37)</f>
        <v/>
      </c>
      <c r="AI37" s="97" t="str">
        <f ca="1">IF('3、外观质量检验'!AN37="","",SUMIF(外观!$AI:$AJ,'3、外观质量检验'!AN37,外观!$AJ:$AJ)*'3、外观质量检验'!AO37)</f>
        <v/>
      </c>
      <c r="AJ37" s="97" t="str">
        <f ca="1">IF('3、外观质量检验'!AR37="","",SUMIF(外观!$AI:$AJ,'3、外观质量检验'!AR37,外观!$AJ:$AJ)*'3、外观质量检验'!AS37)</f>
        <v/>
      </c>
      <c r="AK37" s="97" t="str">
        <f ca="1">IF('3、外观质量检验'!AU37="","",SUMIF(外观!$AI:$AJ,'3、外观质量检验'!AU37,外观!$AJ:$AJ)*'3、外观质量检验'!AV37)</f>
        <v/>
      </c>
      <c r="AL37" s="97" t="str">
        <f ca="1">IF('3、外观质量检验'!AX37="","",SUMIF(外观!$AI:$AJ,'3、外观质量检验'!AX37,外观!$AJ:$AJ)*'3、外观质量检验'!AY37)</f>
        <v/>
      </c>
      <c r="AM37" s="97" t="str">
        <f ca="1">IF('3、外观质量检验'!BA37="","",SUMIF(外观!$AI:$AJ,'3、外观质量检验'!BA37,外观!$AJ:$AJ)*'3、外观质量检验'!BB37)</f>
        <v/>
      </c>
      <c r="AN37" s="97" t="str">
        <f ca="1">IF('3、外观质量检验'!BD37="","",SUMIF(外观!$AI:$AJ,'3、外观质量检验'!BD37,外观!$AJ:$AJ)*'3、外观质量检验'!BE37)</f>
        <v/>
      </c>
      <c r="AO37" s="97" t="str">
        <f ca="1">IF('3、外观质量检验'!BH37="","",SUMIF(外观!$AI:$AJ,'3、外观质量检验'!BH37,外观!$AJ:$AJ)*'3、外观质量检验'!BI37)</f>
        <v/>
      </c>
      <c r="AP37" s="97" t="str">
        <f ca="1">IF('3、外观质量检验'!BK37="","",SUMIF(外观!$AI:$AJ,'3、外观质量检验'!BK37,外观!$AJ:$AJ)*'3、外观质量检验'!BL37)</f>
        <v/>
      </c>
      <c r="AQ37" s="97" t="str">
        <f ca="1">IF('3、外观质量检验'!BN37="","",SUMIF(外观!$AI:$AJ,'3、外观质量检验'!BN37,外观!$AJ:$AJ)*'3、外观质量检验'!BO37)</f>
        <v/>
      </c>
      <c r="AR37" s="97" t="str">
        <f ca="1">IF('3、外观质量检验'!BQ37="","",SUMIF(外观!$AI:$AJ,'3、外观质量检验'!BQ37,外观!$AJ:$AJ)*'3、外观质量检验'!BR37)</f>
        <v/>
      </c>
      <c r="AS37" s="103" t="str">
        <f ca="1">IF('3、外观质量检验'!BT37="","",SUMIF(外观!$AI:$AJ,'3、外观质量检验'!BT37,外观!$AJ:$AJ)*'3、外观质量检验'!BU37)</f>
        <v/>
      </c>
      <c r="AT37" s="104" t="str">
        <f>IF(('4、感官质量检验'!L37="")+('4、感官质量检验'!M37="")+('4、感官质量检验'!N37="")+('4、感官质量检验'!O37="")+('4、感官质量检验'!P37="")+('4、感官质量检验'!Q37=""),"",SUM('4、感官质量检验'!L37:Q37))</f>
        <v/>
      </c>
      <c r="AU37" s="105" t="str">
        <f>IF('4、感官质量检验'!K37="","",'4、感官质量检验'!K37)</f>
        <v/>
      </c>
      <c r="AV37" s="106" t="str">
        <f>IF('4、感官质量检验'!D37="","",IF('4、感官质量检验'!D37="一类",85,IF('4、感官质量检验'!D37="二、三类",75,60)))</f>
        <v/>
      </c>
      <c r="AW37" s="109" t="str">
        <f>IF(AND(综合判定!AT37="",'4、感官质量检验'!K37=""),"",IF(OR('4、感官质量检验'!K37="异味",'4、感官质量检验'!K37="霉变",'4、感官质量检验'!K37="异味及霉变",综合判定!AT37&lt;AV37),"A类缺陷，批否",IF(综合判定!AT37&lt;('4、感官质量检验'!J37-2),"B类","合格")))</f>
        <v/>
      </c>
      <c r="AX37" s="110" t="str">
        <f>IF('5、主流烟气检验'!R37="","",IF(('5、主流烟气检验'!R37&lt;=4),1,IF(AND('5、主流烟气检验'!R37&gt;=5,'5、主流烟气检验'!R37&lt;=9),1.5,2)))</f>
        <v/>
      </c>
      <c r="AY37" s="106" t="str">
        <f>IF('5、主流烟气检验'!R37="","",IF('5、主流烟气检验'!R37&lt;=8,100,IF(AND('5、主流烟气检验'!R37&gt;=9,'5、主流烟气检验'!R37&lt;=12),80,0)))</f>
        <v/>
      </c>
      <c r="AZ37" s="106" t="str">
        <f>IF('5、主流烟气检验'!S37="","",IF(ABS('5、主流烟气检验'!R37-'5、主流烟气检验'!S37)&lt;=AX37,AY37,0))</f>
        <v/>
      </c>
      <c r="BA37" s="78" t="str">
        <f t="shared" si="3"/>
        <v/>
      </c>
      <c r="BB37" s="106" t="str">
        <f>IF('5、主流烟气检验'!T37="","",IF(('5、主流烟气检验'!T37&lt;=0.4),0.1,IF(AND('5、主流烟气检验'!T37&gt;=0.5,'5、主流烟气检验'!T37&lt;=1),0.2,0.3)))</f>
        <v/>
      </c>
      <c r="BC37" s="106" t="str">
        <f>IF('5、主流烟气检验'!U37="","",IF(ABS('5、主流烟气检验'!T37-'5、主流烟气检验'!U37)&lt;=BB37,100,0))</f>
        <v/>
      </c>
      <c r="BD37" s="106" t="str">
        <f>IF('5、主流烟气检验'!V37="","",IF(('5、主流烟气检验'!V37&lt;=4),1,IF(AND('5、主流烟气检验'!V37&gt;=5,'5、主流烟气检验'!V37&lt;=10),2,3)))</f>
        <v/>
      </c>
      <c r="BE37" s="106" t="str">
        <f>IF('5、主流烟气检验'!V37="","",IF('5、主流烟气检验'!V37&lt;=10,100,IF(AND('5、主流烟气检验'!V37&gt;=11,'5、主流烟气检验'!V37&lt;=15),80,0)))</f>
        <v/>
      </c>
      <c r="BF37" s="109" t="str">
        <f>IF('5、主流烟气检验'!W37="","",IF(ABS('5、主流烟气检验'!W37-'5、主流烟气检验'!V37)&lt;=BD37,BE37,0))</f>
        <v/>
      </c>
      <c r="BG37" s="113" t="str">
        <f ca="1" t="shared" si="0"/>
        <v/>
      </c>
    </row>
    <row r="38" ht="12" customHeight="1" spans="2:59">
      <c r="B38" s="77" t="str">
        <f>IF('1、包装标识检验'!B38="","",'1、包装标识检验'!B38)</f>
        <v/>
      </c>
      <c r="C38" s="78" t="str">
        <f>IF('1、包装标识检验'!C38="","",'1、包装标识检验'!C38)</f>
        <v/>
      </c>
      <c r="D38" s="78" t="str">
        <f>IF('1、包装标识检验'!D38="","",'1、包装标识检验'!D38)</f>
        <v/>
      </c>
      <c r="E38" s="78" t="str">
        <f>IF('1、包装标识检验'!E38="","",'1、包装标识检验'!E38)</f>
        <v/>
      </c>
      <c r="F38" s="79" t="str">
        <f>IF('1、包装标识检验'!F38="","",'1、包装标识检验'!F38)</f>
        <v/>
      </c>
      <c r="G38" s="78" t="str">
        <f>IF('1、包装标识检验'!G38="","",'1、包装标识检验'!G38)</f>
        <v/>
      </c>
      <c r="H38" s="78" t="str">
        <f>IF('1、包装标识检验'!H38="","",'1、包装标识检验'!H38)</f>
        <v/>
      </c>
      <c r="I38" s="88" t="str">
        <f>IF('1、包装标识检验'!I38="","",'1、包装标识检验'!I38)</f>
        <v/>
      </c>
      <c r="J38" s="89" t="str">
        <f>IF('1、包装标识检验'!J38="合格","合格",IF('1、包装标识检验'!J38="","",IF('1、包装标识检验'!J38="A类","A类，批否",IF('1、包装标识检验'!J38="B类","B类，合格"))))</f>
        <v/>
      </c>
      <c r="K38" s="90" t="str">
        <f>IF('1、包装标识检验'!J38="","",IF('1、包装标识检验'!J38="合格",100,IF('1、包装标识检验'!J38="A类",0,100-综合判定!J38)))</f>
        <v/>
      </c>
      <c r="L38" s="77" t="str">
        <f ca="1">IF(B38="","",100-SUM(综合判定!P38,综合判定!Q38,综合判定!R38,综合判定!S38,综合判定!T38,综合判定!U38,综合判定!W38,综合判定!V38,综合判定!X38,综合判定!Y38,综合判定!Z38,综合判定!AA38,综合判定!AB38,综合判定!AC38,综合判定!AD38,综合判定!AE38,综合判定!AF38,综合判定!AG38,综合判定!AH38,综合判定!AI38,综合判定!AJ38,综合判定!AK38,综合判定!AL38,综合判定!AM38,综合判定!AN38,综合判定!AO38,综合判定!AP38,综合判定!AQ38,综合判定!AR38,综合判定!AS38))</f>
        <v/>
      </c>
      <c r="M38" s="78" t="str">
        <f ca="1" t="shared" si="1"/>
        <v/>
      </c>
      <c r="N38" s="91" t="str">
        <f ca="1" t="shared" si="2"/>
        <v/>
      </c>
      <c r="O38" s="92"/>
      <c r="P38" s="93" t="str">
        <f>IF('2、物理特性检验'!L38="","",'2、物理特性检验'!L38*0.2)</f>
        <v/>
      </c>
      <c r="Q38" s="95" t="str">
        <f>IF('2、物理特性检验'!O38="","",'2、物理特性检验'!O38*0.5)</f>
        <v/>
      </c>
      <c r="R38" s="95" t="str">
        <f>IF('2、物理特性检验'!R38="","",'2、物理特性检验'!R38*0.2)</f>
        <v/>
      </c>
      <c r="S38" s="95" t="str">
        <f>IF('2、物理特性检验'!U38="","",'2、物理特性检验'!U38*1)</f>
        <v/>
      </c>
      <c r="T38" s="95" t="str">
        <f>IF('2、物理特性检验'!X38="","",'2、物理特性检验'!X38*0.5)</f>
        <v/>
      </c>
      <c r="U38" s="95" t="str">
        <f>IF('2、物理特性检验'!AA38="","",'2、物理特性检验'!AA38*0.2)</f>
        <v/>
      </c>
      <c r="V38" s="95" t="str">
        <f>IF('2、物理特性检验'!AH38="","",IF(('2、物理特性检验'!AH38&gt;13.5)+('2、物理特性检验'!AH38&lt;10.5),6,IF(ABS('2、物理特性检验'!AH38-'2、物理特性检验'!AI38)&gt;1,3,IF(ABS('2、物理特性检验'!AH38-'2、物理特性检验'!AI38)&gt;0.5,2,""))))</f>
        <v/>
      </c>
      <c r="W38" s="95" t="str">
        <f>IF('2、物理特性检验'!AG38="","",'2、物理特性检验'!AG38*15)</f>
        <v/>
      </c>
      <c r="X38" s="95" t="str">
        <f>IF('2、物理特性检验'!AJ38="","",IF(('2、物理特性检验'!AJ38&gt;=3)*('2、物理特性检验'!AL38=0),4,IF(('2、物理特性检验'!AJ38&gt;=3.5)*('2、物理特性检验'!AL38=1),4,"")))</f>
        <v/>
      </c>
      <c r="Y38" s="95" t="str">
        <f>IF('2、物理特性检验'!AK38="","",'2、物理特性检验'!AK38*5)</f>
        <v/>
      </c>
      <c r="Z38" s="97" t="str">
        <f ca="1">IF('3、外观质量检验'!L38="","",SUMIF(外观!$AI:$AJ,'3、外观质量检验'!L38,外观!$AJ:$AJ)*'3、外观质量检验'!M38)</f>
        <v/>
      </c>
      <c r="AA38" s="97" t="str">
        <f ca="1">IF('3、外观质量检验'!O38="","",SUMIF(外观!$AI:$AJ,'3、外观质量检验'!O38,外观!$AJ:$AJ)*'3、外观质量检验'!P38)</f>
        <v/>
      </c>
      <c r="AB38" s="97" t="str">
        <f ca="1">IF('3、外观质量检验'!R38="","",SUMIF(外观!$AI:$AJ,'3、外观质量检验'!R38,外观!$AJ:$AJ)*'3、外观质量检验'!S38)</f>
        <v/>
      </c>
      <c r="AC38" s="97" t="str">
        <f ca="1">IF('3、外观质量检验'!U38="","",SUMIF(外观!$AI:$AJ,'3、外观质量检验'!U38,外观!$AJ:$AJ)*'3、外观质量检验'!V38)</f>
        <v/>
      </c>
      <c r="AD38" s="97" t="str">
        <f ca="1">IF('3、外观质量检验'!X38="","",SUMIF(外观!$AI:$AJ,'3、外观质量检验'!X38,外观!$AJ:$AJ)*'3、外观质量检验'!Y38)</f>
        <v/>
      </c>
      <c r="AE38" s="97" t="str">
        <f ca="1">IF('3、外观质量检验'!AB38="","",SUMIF(外观!$AI:$AJ,'3、外观质量检验'!AB38,外观!$AJ:$AJ)*'3、外观质量检验'!AC38)</f>
        <v/>
      </c>
      <c r="AF38" s="97" t="str">
        <f ca="1">IF('3、外观质量检验'!AE38="","",SUMIF(外观!$AI:$AJ,'3、外观质量检验'!AE38,外观!$AJ:$AJ)*'3、外观质量检验'!AF38)</f>
        <v/>
      </c>
      <c r="AG38" s="97" t="str">
        <f ca="1">IF('3、外观质量检验'!AH38="","",SUMIF(外观!$AI:$AJ,'3、外观质量检验'!AH38,外观!$AJ:$AJ)*'3、外观质量检验'!AI38)</f>
        <v/>
      </c>
      <c r="AH38" s="97" t="str">
        <f ca="1">IF('3、外观质量检验'!AK38="","",SUMIF(外观!$AI:$AJ,'3、外观质量检验'!AK38,外观!$AJ:$AJ)*'3、外观质量检验'!AL38)</f>
        <v/>
      </c>
      <c r="AI38" s="97" t="str">
        <f ca="1">IF('3、外观质量检验'!AN38="","",SUMIF(外观!$AI:$AJ,'3、外观质量检验'!AN38,外观!$AJ:$AJ)*'3、外观质量检验'!AO38)</f>
        <v/>
      </c>
      <c r="AJ38" s="97" t="str">
        <f ca="1">IF('3、外观质量检验'!AR38="","",SUMIF(外观!$AI:$AJ,'3、外观质量检验'!AR38,外观!$AJ:$AJ)*'3、外观质量检验'!AS38)</f>
        <v/>
      </c>
      <c r="AK38" s="97" t="str">
        <f ca="1">IF('3、外观质量检验'!AU38="","",SUMIF(外观!$AI:$AJ,'3、外观质量检验'!AU38,外观!$AJ:$AJ)*'3、外观质量检验'!AV38)</f>
        <v/>
      </c>
      <c r="AL38" s="97" t="str">
        <f ca="1">IF('3、外观质量检验'!AX38="","",SUMIF(外观!$AI:$AJ,'3、外观质量检验'!AX38,外观!$AJ:$AJ)*'3、外观质量检验'!AY38)</f>
        <v/>
      </c>
      <c r="AM38" s="97" t="str">
        <f ca="1">IF('3、外观质量检验'!BA38="","",SUMIF(外观!$AI:$AJ,'3、外观质量检验'!BA38,外观!$AJ:$AJ)*'3、外观质量检验'!BB38)</f>
        <v/>
      </c>
      <c r="AN38" s="97" t="str">
        <f ca="1">IF('3、外观质量检验'!BD38="","",SUMIF(外观!$AI:$AJ,'3、外观质量检验'!BD38,外观!$AJ:$AJ)*'3、外观质量检验'!BE38)</f>
        <v/>
      </c>
      <c r="AO38" s="97" t="str">
        <f ca="1">IF('3、外观质量检验'!BH38="","",SUMIF(外观!$AI:$AJ,'3、外观质量检验'!BH38,外观!$AJ:$AJ)*'3、外观质量检验'!BI38)</f>
        <v/>
      </c>
      <c r="AP38" s="97" t="str">
        <f ca="1">IF('3、外观质量检验'!BK38="","",SUMIF(外观!$AI:$AJ,'3、外观质量检验'!BK38,外观!$AJ:$AJ)*'3、外观质量检验'!BL38)</f>
        <v/>
      </c>
      <c r="AQ38" s="97" t="str">
        <f ca="1">IF('3、外观质量检验'!BN38="","",SUMIF(外观!$AI:$AJ,'3、外观质量检验'!BN38,外观!$AJ:$AJ)*'3、外观质量检验'!BO38)</f>
        <v/>
      </c>
      <c r="AR38" s="97" t="str">
        <f ca="1">IF('3、外观质量检验'!BQ38="","",SUMIF(外观!$AI:$AJ,'3、外观质量检验'!BQ38,外观!$AJ:$AJ)*'3、外观质量检验'!BR38)</f>
        <v/>
      </c>
      <c r="AS38" s="103" t="str">
        <f ca="1">IF('3、外观质量检验'!BT38="","",SUMIF(外观!$AI:$AJ,'3、外观质量检验'!BT38,外观!$AJ:$AJ)*'3、外观质量检验'!BU38)</f>
        <v/>
      </c>
      <c r="AT38" s="104" t="str">
        <f>IF(('4、感官质量检验'!L38="")+('4、感官质量检验'!M38="")+('4、感官质量检验'!N38="")+('4、感官质量检验'!O38="")+('4、感官质量检验'!P38="")+('4、感官质量检验'!Q38=""),"",SUM('4、感官质量检验'!L38:Q38))</f>
        <v/>
      </c>
      <c r="AU38" s="105" t="str">
        <f>IF('4、感官质量检验'!K38="","",'4、感官质量检验'!K38)</f>
        <v/>
      </c>
      <c r="AV38" s="106" t="str">
        <f>IF('4、感官质量检验'!D38="","",IF('4、感官质量检验'!D38="一类",85,IF('4、感官质量检验'!D38="二、三类",75,60)))</f>
        <v/>
      </c>
      <c r="AW38" s="109" t="str">
        <f>IF(AND(综合判定!AT38="",'4、感官质量检验'!K38=""),"",IF(OR('4、感官质量检验'!K38="异味",'4、感官质量检验'!K38="霉变",'4、感官质量检验'!K38="异味及霉变",综合判定!AT38&lt;AV38),"A类缺陷，批否",IF(综合判定!AT38&lt;('4、感官质量检验'!J38-2),"B类","合格")))</f>
        <v/>
      </c>
      <c r="AX38" s="110" t="str">
        <f>IF('5、主流烟气检验'!R38="","",IF(('5、主流烟气检验'!R38&lt;=4),1,IF(AND('5、主流烟气检验'!R38&gt;=5,'5、主流烟气检验'!R38&lt;=9),1.5,2)))</f>
        <v/>
      </c>
      <c r="AY38" s="106" t="str">
        <f>IF('5、主流烟气检验'!R38="","",IF('5、主流烟气检验'!R38&lt;=8,100,IF(AND('5、主流烟气检验'!R38&gt;=9,'5、主流烟气检验'!R38&lt;=12),80,0)))</f>
        <v/>
      </c>
      <c r="AZ38" s="106" t="str">
        <f>IF('5、主流烟气检验'!S38="","",IF(ABS('5、主流烟气检验'!R38-'5、主流烟气检验'!S38)&lt;=AX38,AY38,0))</f>
        <v/>
      </c>
      <c r="BA38" s="78" t="str">
        <f t="shared" si="3"/>
        <v/>
      </c>
      <c r="BB38" s="106" t="str">
        <f>IF('5、主流烟气检验'!T38="","",IF(('5、主流烟气检验'!T38&lt;=0.4),0.1,IF(AND('5、主流烟气检验'!T38&gt;=0.5,'5、主流烟气检验'!T38&lt;=1),0.2,0.3)))</f>
        <v/>
      </c>
      <c r="BC38" s="106" t="str">
        <f>IF('5、主流烟气检验'!U38="","",IF(ABS('5、主流烟气检验'!T38-'5、主流烟气检验'!U38)&lt;=BB38,100,0))</f>
        <v/>
      </c>
      <c r="BD38" s="106" t="str">
        <f>IF('5、主流烟气检验'!V38="","",IF(('5、主流烟气检验'!V38&lt;=4),1,IF(AND('5、主流烟气检验'!V38&gt;=5,'5、主流烟气检验'!V38&lt;=10),2,3)))</f>
        <v/>
      </c>
      <c r="BE38" s="106" t="str">
        <f>IF('5、主流烟气检验'!V38="","",IF('5、主流烟气检验'!V38&lt;=10,100,IF(AND('5、主流烟气检验'!V38&gt;=11,'5、主流烟气检验'!V38&lt;=15),80,0)))</f>
        <v/>
      </c>
      <c r="BF38" s="109" t="str">
        <f>IF('5、主流烟气检验'!W38="","",IF(ABS('5、主流烟气检验'!W38-'5、主流烟气检验'!V38)&lt;=BD38,BE38,0))</f>
        <v/>
      </c>
      <c r="BG38" s="113" t="str">
        <f ca="1" t="shared" ref="BG38:BG69" si="4">IF((K38="")+(L38="")+(AT38="")+(AZ38="")+(BC38="")+(BF38=""),"",0.05*K38+0.25*L38+0.35*AT38+0.25*AZ38+0.05*BC38+0.05*BF38)</f>
        <v/>
      </c>
    </row>
    <row r="39" ht="12" customHeight="1" spans="2:59">
      <c r="B39" s="77" t="str">
        <f>IF('1、包装标识检验'!B39="","",'1、包装标识检验'!B39)</f>
        <v/>
      </c>
      <c r="C39" s="78" t="str">
        <f>IF('1、包装标识检验'!C39="","",'1、包装标识检验'!C39)</f>
        <v/>
      </c>
      <c r="D39" s="78" t="str">
        <f>IF('1、包装标识检验'!D39="","",'1、包装标识检验'!D39)</f>
        <v/>
      </c>
      <c r="E39" s="78" t="str">
        <f>IF('1、包装标识检验'!E39="","",'1、包装标识检验'!E39)</f>
        <v/>
      </c>
      <c r="F39" s="79" t="str">
        <f>IF('1、包装标识检验'!F39="","",'1、包装标识检验'!F39)</f>
        <v/>
      </c>
      <c r="G39" s="78" t="str">
        <f>IF('1、包装标识检验'!G39="","",'1、包装标识检验'!G39)</f>
        <v/>
      </c>
      <c r="H39" s="78" t="str">
        <f>IF('1、包装标识检验'!H39="","",'1、包装标识检验'!H39)</f>
        <v/>
      </c>
      <c r="I39" s="88" t="str">
        <f>IF('1、包装标识检验'!I39="","",'1、包装标识检验'!I39)</f>
        <v/>
      </c>
      <c r="J39" s="89" t="str">
        <f>IF('1、包装标识检验'!J39="合格","合格",IF('1、包装标识检验'!J39="","",IF('1、包装标识检验'!J39="A类","A类，批否",IF('1、包装标识检验'!J39="B类","B类，合格"))))</f>
        <v/>
      </c>
      <c r="K39" s="90" t="str">
        <f>IF('1、包装标识检验'!J39="","",IF('1、包装标识检验'!J39="合格",100,IF('1、包装标识检验'!J39="A类",0,100-综合判定!J39)))</f>
        <v/>
      </c>
      <c r="L39" s="77" t="str">
        <f ca="1">IF(B39="","",100-SUM(综合判定!P39,综合判定!Q39,综合判定!R39,综合判定!S39,综合判定!T39,综合判定!U39,综合判定!W39,综合判定!V39,综合判定!X39,综合判定!Y39,综合判定!Z39,综合判定!AA39,综合判定!AB39,综合判定!AC39,综合判定!AD39,综合判定!AE39,综合判定!AF39,综合判定!AG39,综合判定!AH39,综合判定!AI39,综合判定!AJ39,综合判定!AK39,综合判定!AL39,综合判定!AM39,综合判定!AN39,综合判定!AO39,综合判定!AP39,综合判定!AQ39,综合判定!AR39,综合判定!AS39))</f>
        <v/>
      </c>
      <c r="M39" s="78" t="str">
        <f ca="1" t="shared" si="1"/>
        <v/>
      </c>
      <c r="N39" s="91" t="str">
        <f ca="1" t="shared" si="2"/>
        <v/>
      </c>
      <c r="O39" s="92"/>
      <c r="P39" s="93" t="str">
        <f>IF('2、物理特性检验'!L39="","",'2、物理特性检验'!L39*0.2)</f>
        <v/>
      </c>
      <c r="Q39" s="95" t="str">
        <f>IF('2、物理特性检验'!O39="","",'2、物理特性检验'!O39*0.5)</f>
        <v/>
      </c>
      <c r="R39" s="95" t="str">
        <f>IF('2、物理特性检验'!R39="","",'2、物理特性检验'!R39*0.2)</f>
        <v/>
      </c>
      <c r="S39" s="95" t="str">
        <f>IF('2、物理特性检验'!U39="","",'2、物理特性检验'!U39*1)</f>
        <v/>
      </c>
      <c r="T39" s="95" t="str">
        <f>IF('2、物理特性检验'!X39="","",'2、物理特性检验'!X39*0.5)</f>
        <v/>
      </c>
      <c r="U39" s="95" t="str">
        <f>IF('2、物理特性检验'!AA39="","",'2、物理特性检验'!AA39*0.2)</f>
        <v/>
      </c>
      <c r="V39" s="95" t="str">
        <f>IF('2、物理特性检验'!AH39="","",IF(('2、物理特性检验'!AH39&gt;13.5)+('2、物理特性检验'!AH39&lt;10.5),6,IF(ABS('2、物理特性检验'!AH39-'2、物理特性检验'!AI39)&gt;1,3,IF(ABS('2、物理特性检验'!AH39-'2、物理特性检验'!AI39)&gt;0.5,2,""))))</f>
        <v/>
      </c>
      <c r="W39" s="95" t="str">
        <f>IF('2、物理特性检验'!AG39="","",'2、物理特性检验'!AG39*15)</f>
        <v/>
      </c>
      <c r="X39" s="95" t="str">
        <f>IF('2、物理特性检验'!AJ39="","",IF(('2、物理特性检验'!AJ39&gt;=3)*('2、物理特性检验'!AL39=0),4,IF(('2、物理特性检验'!AJ39&gt;=3.5)*('2、物理特性检验'!AL39=1),4,"")))</f>
        <v/>
      </c>
      <c r="Y39" s="95" t="str">
        <f>IF('2、物理特性检验'!AK39="","",'2、物理特性检验'!AK39*5)</f>
        <v/>
      </c>
      <c r="Z39" s="97" t="str">
        <f ca="1">IF('3、外观质量检验'!L39="","",SUMIF(外观!$AI:$AJ,'3、外观质量检验'!L39,外观!$AJ:$AJ)*'3、外观质量检验'!M39)</f>
        <v/>
      </c>
      <c r="AA39" s="97" t="str">
        <f ca="1">IF('3、外观质量检验'!O39="","",SUMIF(外观!$AI:$AJ,'3、外观质量检验'!O39,外观!$AJ:$AJ)*'3、外观质量检验'!P39)</f>
        <v/>
      </c>
      <c r="AB39" s="97" t="str">
        <f ca="1">IF('3、外观质量检验'!R39="","",SUMIF(外观!$AI:$AJ,'3、外观质量检验'!R39,外观!$AJ:$AJ)*'3、外观质量检验'!S39)</f>
        <v/>
      </c>
      <c r="AC39" s="97" t="str">
        <f ca="1">IF('3、外观质量检验'!U39="","",SUMIF(外观!$AI:$AJ,'3、外观质量检验'!U39,外观!$AJ:$AJ)*'3、外观质量检验'!V39)</f>
        <v/>
      </c>
      <c r="AD39" s="97" t="str">
        <f ca="1">IF('3、外观质量检验'!X39="","",SUMIF(外观!$AI:$AJ,'3、外观质量检验'!X39,外观!$AJ:$AJ)*'3、外观质量检验'!Y39)</f>
        <v/>
      </c>
      <c r="AE39" s="97" t="str">
        <f ca="1">IF('3、外观质量检验'!AB39="","",SUMIF(外观!$AI:$AJ,'3、外观质量检验'!AB39,外观!$AJ:$AJ)*'3、外观质量检验'!AC39)</f>
        <v/>
      </c>
      <c r="AF39" s="97" t="str">
        <f ca="1">IF('3、外观质量检验'!AE39="","",SUMIF(外观!$AI:$AJ,'3、外观质量检验'!AE39,外观!$AJ:$AJ)*'3、外观质量检验'!AF39)</f>
        <v/>
      </c>
      <c r="AG39" s="97" t="str">
        <f ca="1">IF('3、外观质量检验'!AH39="","",SUMIF(外观!$AI:$AJ,'3、外观质量检验'!AH39,外观!$AJ:$AJ)*'3、外观质量检验'!AI39)</f>
        <v/>
      </c>
      <c r="AH39" s="97" t="str">
        <f ca="1">IF('3、外观质量检验'!AK39="","",SUMIF(外观!$AI:$AJ,'3、外观质量检验'!AK39,外观!$AJ:$AJ)*'3、外观质量检验'!AL39)</f>
        <v/>
      </c>
      <c r="AI39" s="97" t="str">
        <f ca="1">IF('3、外观质量检验'!AN39="","",SUMIF(外观!$AI:$AJ,'3、外观质量检验'!AN39,外观!$AJ:$AJ)*'3、外观质量检验'!AO39)</f>
        <v/>
      </c>
      <c r="AJ39" s="97" t="str">
        <f ca="1">IF('3、外观质量检验'!AR39="","",SUMIF(外观!$AI:$AJ,'3、外观质量检验'!AR39,外观!$AJ:$AJ)*'3、外观质量检验'!AS39)</f>
        <v/>
      </c>
      <c r="AK39" s="97" t="str">
        <f ca="1">IF('3、外观质量检验'!AU39="","",SUMIF(外观!$AI:$AJ,'3、外观质量检验'!AU39,外观!$AJ:$AJ)*'3、外观质量检验'!AV39)</f>
        <v/>
      </c>
      <c r="AL39" s="97" t="str">
        <f ca="1">IF('3、外观质量检验'!AX39="","",SUMIF(外观!$AI:$AJ,'3、外观质量检验'!AX39,外观!$AJ:$AJ)*'3、外观质量检验'!AY39)</f>
        <v/>
      </c>
      <c r="AM39" s="97" t="str">
        <f ca="1">IF('3、外观质量检验'!BA39="","",SUMIF(外观!$AI:$AJ,'3、外观质量检验'!BA39,外观!$AJ:$AJ)*'3、外观质量检验'!BB39)</f>
        <v/>
      </c>
      <c r="AN39" s="97" t="str">
        <f ca="1">IF('3、外观质量检验'!BD39="","",SUMIF(外观!$AI:$AJ,'3、外观质量检验'!BD39,外观!$AJ:$AJ)*'3、外观质量检验'!BE39)</f>
        <v/>
      </c>
      <c r="AO39" s="97" t="str">
        <f ca="1">IF('3、外观质量检验'!BH39="","",SUMIF(外观!$AI:$AJ,'3、外观质量检验'!BH39,外观!$AJ:$AJ)*'3、外观质量检验'!BI39)</f>
        <v/>
      </c>
      <c r="AP39" s="97" t="str">
        <f ca="1">IF('3、外观质量检验'!BK39="","",SUMIF(外观!$AI:$AJ,'3、外观质量检验'!BK39,外观!$AJ:$AJ)*'3、外观质量检验'!BL39)</f>
        <v/>
      </c>
      <c r="AQ39" s="97" t="str">
        <f ca="1">IF('3、外观质量检验'!BN39="","",SUMIF(外观!$AI:$AJ,'3、外观质量检验'!BN39,外观!$AJ:$AJ)*'3、外观质量检验'!BO39)</f>
        <v/>
      </c>
      <c r="AR39" s="97" t="str">
        <f ca="1">IF('3、外观质量检验'!BQ39="","",SUMIF(外观!$AI:$AJ,'3、外观质量检验'!BQ39,外观!$AJ:$AJ)*'3、外观质量检验'!BR39)</f>
        <v/>
      </c>
      <c r="AS39" s="103" t="str">
        <f ca="1">IF('3、外观质量检验'!BT39="","",SUMIF(外观!$AI:$AJ,'3、外观质量检验'!BT39,外观!$AJ:$AJ)*'3、外观质量检验'!BU39)</f>
        <v/>
      </c>
      <c r="AT39" s="104" t="str">
        <f>IF(('4、感官质量检验'!L39="")+('4、感官质量检验'!M39="")+('4、感官质量检验'!N39="")+('4、感官质量检验'!O39="")+('4、感官质量检验'!P39="")+('4、感官质量检验'!Q39=""),"",SUM('4、感官质量检验'!L39:Q39))</f>
        <v/>
      </c>
      <c r="AU39" s="105" t="str">
        <f>IF('4、感官质量检验'!K39="","",'4、感官质量检验'!K39)</f>
        <v/>
      </c>
      <c r="AV39" s="106" t="str">
        <f>IF('4、感官质量检验'!D39="","",IF('4、感官质量检验'!D39="一类",85,IF('4、感官质量检验'!D39="二、三类",75,60)))</f>
        <v/>
      </c>
      <c r="AW39" s="109" t="str">
        <f>IF(AND(综合判定!AT39="",'4、感官质量检验'!K39=""),"",IF(OR('4、感官质量检验'!K39="异味",'4、感官质量检验'!K39="霉变",'4、感官质量检验'!K39="异味及霉变",综合判定!AT39&lt;AV39),"A类缺陷，批否",IF(综合判定!AT39&lt;('4、感官质量检验'!J39-2),"B类","合格")))</f>
        <v/>
      </c>
      <c r="AX39" s="110" t="str">
        <f>IF('5、主流烟气检验'!R39="","",IF(('5、主流烟气检验'!R39&lt;=4),1,IF(AND('5、主流烟气检验'!R39&gt;=5,'5、主流烟气检验'!R39&lt;=9),1.5,2)))</f>
        <v/>
      </c>
      <c r="AY39" s="106" t="str">
        <f>IF('5、主流烟气检验'!R39="","",IF('5、主流烟气检验'!R39&lt;=8,100,IF(AND('5、主流烟气检验'!R39&gt;=9,'5、主流烟气检验'!R39&lt;=12),80,0)))</f>
        <v/>
      </c>
      <c r="AZ39" s="106" t="str">
        <f>IF('5、主流烟气检验'!S39="","",IF(ABS('5、主流烟气检验'!R39-'5、主流烟气检验'!S39)&lt;=AX39,AY39,0))</f>
        <v/>
      </c>
      <c r="BA39" s="78" t="str">
        <f t="shared" si="3"/>
        <v/>
      </c>
      <c r="BB39" s="106" t="str">
        <f>IF('5、主流烟气检验'!T39="","",IF(('5、主流烟气检验'!T39&lt;=0.4),0.1,IF(AND('5、主流烟气检验'!T39&gt;=0.5,'5、主流烟气检验'!T39&lt;=1),0.2,0.3)))</f>
        <v/>
      </c>
      <c r="BC39" s="106" t="str">
        <f>IF('5、主流烟气检验'!U39="","",IF(ABS('5、主流烟气检验'!T39-'5、主流烟气检验'!U39)&lt;=BB39,100,0))</f>
        <v/>
      </c>
      <c r="BD39" s="106" t="str">
        <f>IF('5、主流烟气检验'!V39="","",IF(('5、主流烟气检验'!V39&lt;=4),1,IF(AND('5、主流烟气检验'!V39&gt;=5,'5、主流烟气检验'!V39&lt;=10),2,3)))</f>
        <v/>
      </c>
      <c r="BE39" s="106" t="str">
        <f>IF('5、主流烟气检验'!V39="","",IF('5、主流烟气检验'!V39&lt;=10,100,IF(AND('5、主流烟气检验'!V39&gt;=11,'5、主流烟气检验'!V39&lt;=15),80,0)))</f>
        <v/>
      </c>
      <c r="BF39" s="109" t="str">
        <f>IF('5、主流烟气检验'!W39="","",IF(ABS('5、主流烟气检验'!W39-'5、主流烟气检验'!V39)&lt;=BD39,BE39,0))</f>
        <v/>
      </c>
      <c r="BG39" s="113" t="str">
        <f ca="1" t="shared" si="4"/>
        <v/>
      </c>
    </row>
    <row r="40" ht="12" customHeight="1" spans="2:59">
      <c r="B40" s="77" t="str">
        <f>IF('1、包装标识检验'!B40="","",'1、包装标识检验'!B40)</f>
        <v/>
      </c>
      <c r="C40" s="78" t="str">
        <f>IF('1、包装标识检验'!C40="","",'1、包装标识检验'!C40)</f>
        <v/>
      </c>
      <c r="D40" s="78" t="str">
        <f>IF('1、包装标识检验'!D40="","",'1、包装标识检验'!D40)</f>
        <v/>
      </c>
      <c r="E40" s="78" t="str">
        <f>IF('1、包装标识检验'!E40="","",'1、包装标识检验'!E40)</f>
        <v/>
      </c>
      <c r="F40" s="79" t="str">
        <f>IF('1、包装标识检验'!F40="","",'1、包装标识检验'!F40)</f>
        <v/>
      </c>
      <c r="G40" s="78" t="str">
        <f>IF('1、包装标识检验'!G40="","",'1、包装标识检验'!G40)</f>
        <v/>
      </c>
      <c r="H40" s="78" t="str">
        <f>IF('1、包装标识检验'!H40="","",'1、包装标识检验'!H40)</f>
        <v/>
      </c>
      <c r="I40" s="88" t="str">
        <f>IF('1、包装标识检验'!I40="","",'1、包装标识检验'!I40)</f>
        <v/>
      </c>
      <c r="J40" s="89" t="str">
        <f>IF('1、包装标识检验'!J40="合格","合格",IF('1、包装标识检验'!J40="","",IF('1、包装标识检验'!J40="A类","A类，批否",IF('1、包装标识检验'!J40="B类","B类，合格"))))</f>
        <v/>
      </c>
      <c r="K40" s="90" t="str">
        <f>IF('1、包装标识检验'!J40="","",IF('1、包装标识检验'!J40="合格",100,IF('1、包装标识检验'!J40="A类",0,100-综合判定!J40)))</f>
        <v/>
      </c>
      <c r="L40" s="77" t="str">
        <f ca="1">IF(B40="","",100-SUM(综合判定!P40,综合判定!Q40,综合判定!R40,综合判定!S40,综合判定!T40,综合判定!U40,综合判定!W40,综合判定!V40,综合判定!X40,综合判定!Y40,综合判定!Z40,综合判定!AA40,综合判定!AB40,综合判定!AC40,综合判定!AD40,综合判定!AE40,综合判定!AF40,综合判定!AG40,综合判定!AH40,综合判定!AI40,综合判定!AJ40,综合判定!AK40,综合判定!AL40,综合判定!AM40,综合判定!AN40,综合判定!AO40,综合判定!AP40,综合判定!AQ40,综合判定!AR40,综合判定!AS40))</f>
        <v/>
      </c>
      <c r="M40" s="78" t="str">
        <f ca="1" t="shared" si="1"/>
        <v/>
      </c>
      <c r="N40" s="91" t="str">
        <f ca="1" t="shared" si="2"/>
        <v/>
      </c>
      <c r="O40" s="92"/>
      <c r="P40" s="93" t="str">
        <f>IF('2、物理特性检验'!L40="","",'2、物理特性检验'!L40*0.2)</f>
        <v/>
      </c>
      <c r="Q40" s="95" t="str">
        <f>IF('2、物理特性检验'!O40="","",'2、物理特性检验'!O40*0.5)</f>
        <v/>
      </c>
      <c r="R40" s="95" t="str">
        <f>IF('2、物理特性检验'!R40="","",'2、物理特性检验'!R40*0.2)</f>
        <v/>
      </c>
      <c r="S40" s="95" t="str">
        <f>IF('2、物理特性检验'!U40="","",'2、物理特性检验'!U40*1)</f>
        <v/>
      </c>
      <c r="T40" s="95" t="str">
        <f>IF('2、物理特性检验'!X40="","",'2、物理特性检验'!X40*0.5)</f>
        <v/>
      </c>
      <c r="U40" s="95" t="str">
        <f>IF('2、物理特性检验'!AA40="","",'2、物理特性检验'!AA40*0.2)</f>
        <v/>
      </c>
      <c r="V40" s="95" t="str">
        <f>IF('2、物理特性检验'!AH40="","",IF(('2、物理特性检验'!AH40&gt;13.5)+('2、物理特性检验'!AH40&lt;10.5),6,IF(ABS('2、物理特性检验'!AH40-'2、物理特性检验'!AI40)&gt;1,3,IF(ABS('2、物理特性检验'!AH40-'2、物理特性检验'!AI40)&gt;0.5,2,""))))</f>
        <v/>
      </c>
      <c r="W40" s="95" t="str">
        <f>IF('2、物理特性检验'!AG40="","",'2、物理特性检验'!AG40*15)</f>
        <v/>
      </c>
      <c r="X40" s="95" t="str">
        <f>IF('2、物理特性检验'!AJ40="","",IF(('2、物理特性检验'!AJ40&gt;=3)*('2、物理特性检验'!AL40=0),4,IF(('2、物理特性检验'!AJ40&gt;=3.5)*('2、物理特性检验'!AL40=1),4,"")))</f>
        <v/>
      </c>
      <c r="Y40" s="95" t="str">
        <f>IF('2、物理特性检验'!AK40="","",'2、物理特性检验'!AK40*5)</f>
        <v/>
      </c>
      <c r="Z40" s="97" t="str">
        <f ca="1">IF('3、外观质量检验'!L40="","",SUMIF(外观!$AI:$AJ,'3、外观质量检验'!L40,外观!$AJ:$AJ)*'3、外观质量检验'!M40)</f>
        <v/>
      </c>
      <c r="AA40" s="97" t="str">
        <f ca="1">IF('3、外观质量检验'!O40="","",SUMIF(外观!$AI:$AJ,'3、外观质量检验'!O40,外观!$AJ:$AJ)*'3、外观质量检验'!P40)</f>
        <v/>
      </c>
      <c r="AB40" s="97" t="str">
        <f ca="1">IF('3、外观质量检验'!R40="","",SUMIF(外观!$AI:$AJ,'3、外观质量检验'!R40,外观!$AJ:$AJ)*'3、外观质量检验'!S40)</f>
        <v/>
      </c>
      <c r="AC40" s="97" t="str">
        <f ca="1">IF('3、外观质量检验'!U40="","",SUMIF(外观!$AI:$AJ,'3、外观质量检验'!U40,外观!$AJ:$AJ)*'3、外观质量检验'!V40)</f>
        <v/>
      </c>
      <c r="AD40" s="97" t="str">
        <f ca="1">IF('3、外观质量检验'!X40="","",SUMIF(外观!$AI:$AJ,'3、外观质量检验'!X40,外观!$AJ:$AJ)*'3、外观质量检验'!Y40)</f>
        <v/>
      </c>
      <c r="AE40" s="97" t="str">
        <f ca="1">IF('3、外观质量检验'!AB40="","",SUMIF(外观!$AI:$AJ,'3、外观质量检验'!AB40,外观!$AJ:$AJ)*'3、外观质量检验'!AC40)</f>
        <v/>
      </c>
      <c r="AF40" s="97" t="str">
        <f ca="1">IF('3、外观质量检验'!AE40="","",SUMIF(外观!$AI:$AJ,'3、外观质量检验'!AE40,外观!$AJ:$AJ)*'3、外观质量检验'!AF40)</f>
        <v/>
      </c>
      <c r="AG40" s="97" t="str">
        <f ca="1">IF('3、外观质量检验'!AH40="","",SUMIF(外观!$AI:$AJ,'3、外观质量检验'!AH40,外观!$AJ:$AJ)*'3、外观质量检验'!AI40)</f>
        <v/>
      </c>
      <c r="AH40" s="97" t="str">
        <f ca="1">IF('3、外观质量检验'!AK40="","",SUMIF(外观!$AI:$AJ,'3、外观质量检验'!AK40,外观!$AJ:$AJ)*'3、外观质量检验'!AL40)</f>
        <v/>
      </c>
      <c r="AI40" s="97" t="str">
        <f ca="1">IF('3、外观质量检验'!AN40="","",SUMIF(外观!$AI:$AJ,'3、外观质量检验'!AN40,外观!$AJ:$AJ)*'3、外观质量检验'!AO40)</f>
        <v/>
      </c>
      <c r="AJ40" s="97" t="str">
        <f ca="1">IF('3、外观质量检验'!AR40="","",SUMIF(外观!$AI:$AJ,'3、外观质量检验'!AR40,外观!$AJ:$AJ)*'3、外观质量检验'!AS40)</f>
        <v/>
      </c>
      <c r="AK40" s="97" t="str">
        <f ca="1">IF('3、外观质量检验'!AU40="","",SUMIF(外观!$AI:$AJ,'3、外观质量检验'!AU40,外观!$AJ:$AJ)*'3、外观质量检验'!AV40)</f>
        <v/>
      </c>
      <c r="AL40" s="97" t="str">
        <f ca="1">IF('3、外观质量检验'!AX40="","",SUMIF(外观!$AI:$AJ,'3、外观质量检验'!AX40,外观!$AJ:$AJ)*'3、外观质量检验'!AY40)</f>
        <v/>
      </c>
      <c r="AM40" s="97" t="str">
        <f ca="1">IF('3、外观质量检验'!BA40="","",SUMIF(外观!$AI:$AJ,'3、外观质量检验'!BA40,外观!$AJ:$AJ)*'3、外观质量检验'!BB40)</f>
        <v/>
      </c>
      <c r="AN40" s="97" t="str">
        <f ca="1">IF('3、外观质量检验'!BD40="","",SUMIF(外观!$AI:$AJ,'3、外观质量检验'!BD40,外观!$AJ:$AJ)*'3、外观质量检验'!BE40)</f>
        <v/>
      </c>
      <c r="AO40" s="97" t="str">
        <f ca="1">IF('3、外观质量检验'!BH40="","",SUMIF(外观!$AI:$AJ,'3、外观质量检验'!BH40,外观!$AJ:$AJ)*'3、外观质量检验'!BI40)</f>
        <v/>
      </c>
      <c r="AP40" s="97" t="str">
        <f ca="1">IF('3、外观质量检验'!BK40="","",SUMIF(外观!$AI:$AJ,'3、外观质量检验'!BK40,外观!$AJ:$AJ)*'3、外观质量检验'!BL40)</f>
        <v/>
      </c>
      <c r="AQ40" s="97" t="str">
        <f ca="1">IF('3、外观质量检验'!BN40="","",SUMIF(外观!$AI:$AJ,'3、外观质量检验'!BN40,外观!$AJ:$AJ)*'3、外观质量检验'!BO40)</f>
        <v/>
      </c>
      <c r="AR40" s="97" t="str">
        <f ca="1">IF('3、外观质量检验'!BQ40="","",SUMIF(外观!$AI:$AJ,'3、外观质量检验'!BQ40,外观!$AJ:$AJ)*'3、外观质量检验'!BR40)</f>
        <v/>
      </c>
      <c r="AS40" s="103" t="str">
        <f ca="1">IF('3、外观质量检验'!BT40="","",SUMIF(外观!$AI:$AJ,'3、外观质量检验'!BT40,外观!$AJ:$AJ)*'3、外观质量检验'!BU40)</f>
        <v/>
      </c>
      <c r="AT40" s="104" t="str">
        <f>IF(('4、感官质量检验'!L40="")+('4、感官质量检验'!M40="")+('4、感官质量检验'!N40="")+('4、感官质量检验'!O40="")+('4、感官质量检验'!P40="")+('4、感官质量检验'!Q40=""),"",SUM('4、感官质量检验'!L40:Q40))</f>
        <v/>
      </c>
      <c r="AU40" s="105" t="str">
        <f>IF('4、感官质量检验'!K40="","",'4、感官质量检验'!K40)</f>
        <v/>
      </c>
      <c r="AV40" s="106" t="str">
        <f>IF('4、感官质量检验'!D40="","",IF('4、感官质量检验'!D40="一类",85,IF('4、感官质量检验'!D40="二、三类",75,60)))</f>
        <v/>
      </c>
      <c r="AW40" s="109" t="str">
        <f>IF(AND(综合判定!AT40="",'4、感官质量检验'!K40=""),"",IF(OR('4、感官质量检验'!K40="异味",'4、感官质量检验'!K40="霉变",'4、感官质量检验'!K40="异味及霉变",综合判定!AT40&lt;AV40),"A类缺陷，批否",IF(综合判定!AT40&lt;('4、感官质量检验'!J40-2),"B类","合格")))</f>
        <v/>
      </c>
      <c r="AX40" s="110" t="str">
        <f>IF('5、主流烟气检验'!R40="","",IF(('5、主流烟气检验'!R40&lt;=4),1,IF(AND('5、主流烟气检验'!R40&gt;=5,'5、主流烟气检验'!R40&lt;=9),1.5,2)))</f>
        <v/>
      </c>
      <c r="AY40" s="106" t="str">
        <f>IF('5、主流烟气检验'!R40="","",IF('5、主流烟气检验'!R40&lt;=8,100,IF(AND('5、主流烟气检验'!R40&gt;=9,'5、主流烟气检验'!R40&lt;=12),80,0)))</f>
        <v/>
      </c>
      <c r="AZ40" s="106" t="str">
        <f>IF('5、主流烟气检验'!S40="","",IF(ABS('5、主流烟气检验'!R40-'5、主流烟气检验'!S40)&lt;=AX40,AY40,0))</f>
        <v/>
      </c>
      <c r="BA40" s="78" t="str">
        <f t="shared" si="3"/>
        <v/>
      </c>
      <c r="BB40" s="106" t="str">
        <f>IF('5、主流烟气检验'!T40="","",IF(('5、主流烟气检验'!T40&lt;=0.4),0.1,IF(AND('5、主流烟气检验'!T40&gt;=0.5,'5、主流烟气检验'!T40&lt;=1),0.2,0.3)))</f>
        <v/>
      </c>
      <c r="BC40" s="106" t="str">
        <f>IF('5、主流烟气检验'!U40="","",IF(ABS('5、主流烟气检验'!T40-'5、主流烟气检验'!U40)&lt;=BB40,100,0))</f>
        <v/>
      </c>
      <c r="BD40" s="106" t="str">
        <f>IF('5、主流烟气检验'!V40="","",IF(('5、主流烟气检验'!V40&lt;=4),1,IF(AND('5、主流烟气检验'!V40&gt;=5,'5、主流烟气检验'!V40&lt;=10),2,3)))</f>
        <v/>
      </c>
      <c r="BE40" s="106" t="str">
        <f>IF('5、主流烟气检验'!V40="","",IF('5、主流烟气检验'!V40&lt;=10,100,IF(AND('5、主流烟气检验'!V40&gt;=11,'5、主流烟气检验'!V40&lt;=15),80,0)))</f>
        <v/>
      </c>
      <c r="BF40" s="109" t="str">
        <f>IF('5、主流烟气检验'!W40="","",IF(ABS('5、主流烟气检验'!W40-'5、主流烟气检验'!V40)&lt;=BD40,BE40,0))</f>
        <v/>
      </c>
      <c r="BG40" s="113" t="str">
        <f ca="1" t="shared" si="4"/>
        <v/>
      </c>
    </row>
    <row r="41" ht="12" customHeight="1" spans="2:59">
      <c r="B41" s="77" t="str">
        <f>IF('1、包装标识检验'!B41="","",'1、包装标识检验'!B41)</f>
        <v/>
      </c>
      <c r="C41" s="78" t="str">
        <f>IF('1、包装标识检验'!C41="","",'1、包装标识检验'!C41)</f>
        <v/>
      </c>
      <c r="D41" s="78" t="str">
        <f>IF('1、包装标识检验'!D41="","",'1、包装标识检验'!D41)</f>
        <v/>
      </c>
      <c r="E41" s="78" t="str">
        <f>IF('1、包装标识检验'!E41="","",'1、包装标识检验'!E41)</f>
        <v/>
      </c>
      <c r="F41" s="79" t="str">
        <f>IF('1、包装标识检验'!F41="","",'1、包装标识检验'!F41)</f>
        <v/>
      </c>
      <c r="G41" s="78" t="str">
        <f>IF('1、包装标识检验'!G41="","",'1、包装标识检验'!G41)</f>
        <v/>
      </c>
      <c r="H41" s="78" t="str">
        <f>IF('1、包装标识检验'!H41="","",'1、包装标识检验'!H41)</f>
        <v/>
      </c>
      <c r="I41" s="88" t="str">
        <f>IF('1、包装标识检验'!I41="","",'1、包装标识检验'!I41)</f>
        <v/>
      </c>
      <c r="J41" s="89" t="str">
        <f>IF('1、包装标识检验'!J41="合格","合格",IF('1、包装标识检验'!J41="","",IF('1、包装标识检验'!J41="A类","A类，批否",IF('1、包装标识检验'!J41="B类","B类，合格"))))</f>
        <v/>
      </c>
      <c r="K41" s="90" t="str">
        <f>IF('1、包装标识检验'!J41="","",IF('1、包装标识检验'!J41="合格",100,IF('1、包装标识检验'!J41="A类",0,100-综合判定!J41)))</f>
        <v/>
      </c>
      <c r="L41" s="77" t="str">
        <f ca="1">IF(B41="","",100-SUM(综合判定!P41,综合判定!Q41,综合判定!R41,综合判定!S41,综合判定!T41,综合判定!U41,综合判定!W41,综合判定!V41,综合判定!X41,综合判定!Y41,综合判定!Z41,综合判定!AA41,综合判定!AB41,综合判定!AC41,综合判定!AD41,综合判定!AE41,综合判定!AF41,综合判定!AG41,综合判定!AH41,综合判定!AI41,综合判定!AJ41,综合判定!AK41,综合判定!AL41,综合判定!AM41,综合判定!AN41,综合判定!AO41,综合判定!AP41,综合判定!AQ41,综合判定!AR41,综合判定!AS41))</f>
        <v/>
      </c>
      <c r="M41" s="78" t="str">
        <f ca="1" t="shared" si="1"/>
        <v/>
      </c>
      <c r="N41" s="91" t="str">
        <f ca="1" t="shared" si="2"/>
        <v/>
      </c>
      <c r="O41" s="92"/>
      <c r="P41" s="93" t="str">
        <f>IF('2、物理特性检验'!L41="","",'2、物理特性检验'!L41*0.2)</f>
        <v/>
      </c>
      <c r="Q41" s="95" t="str">
        <f>IF('2、物理特性检验'!O41="","",'2、物理特性检验'!O41*0.5)</f>
        <v/>
      </c>
      <c r="R41" s="95" t="str">
        <f>IF('2、物理特性检验'!R41="","",'2、物理特性检验'!R41*0.2)</f>
        <v/>
      </c>
      <c r="S41" s="95" t="str">
        <f>IF('2、物理特性检验'!U41="","",'2、物理特性检验'!U41*1)</f>
        <v/>
      </c>
      <c r="T41" s="95" t="str">
        <f>IF('2、物理特性检验'!X41="","",'2、物理特性检验'!X41*0.5)</f>
        <v/>
      </c>
      <c r="U41" s="95" t="str">
        <f>IF('2、物理特性检验'!AA41="","",'2、物理特性检验'!AA41*0.2)</f>
        <v/>
      </c>
      <c r="V41" s="95" t="str">
        <f>IF('2、物理特性检验'!AH41="","",IF(('2、物理特性检验'!AH41&gt;13.5)+('2、物理特性检验'!AH41&lt;10.5),6,IF(ABS('2、物理特性检验'!AH41-'2、物理特性检验'!AI41)&gt;1,3,IF(ABS('2、物理特性检验'!AH41-'2、物理特性检验'!AI41)&gt;0.5,2,""))))</f>
        <v/>
      </c>
      <c r="W41" s="95" t="str">
        <f>IF('2、物理特性检验'!AG41="","",'2、物理特性检验'!AG41*15)</f>
        <v/>
      </c>
      <c r="X41" s="95" t="str">
        <f>IF('2、物理特性检验'!AJ41="","",IF(('2、物理特性检验'!AJ41&gt;=3)*('2、物理特性检验'!AL41=0),4,IF(('2、物理特性检验'!AJ41&gt;=3.5)*('2、物理特性检验'!AL41=1),4,"")))</f>
        <v/>
      </c>
      <c r="Y41" s="95" t="str">
        <f>IF('2、物理特性检验'!AK41="","",'2、物理特性检验'!AK41*5)</f>
        <v/>
      </c>
      <c r="Z41" s="97" t="str">
        <f ca="1">IF('3、外观质量检验'!L41="","",SUMIF(外观!$AI:$AJ,'3、外观质量检验'!L41,外观!$AJ:$AJ)*'3、外观质量检验'!M41)</f>
        <v/>
      </c>
      <c r="AA41" s="97" t="str">
        <f ca="1">IF('3、外观质量检验'!O41="","",SUMIF(外观!$AI:$AJ,'3、外观质量检验'!O41,外观!$AJ:$AJ)*'3、外观质量检验'!P41)</f>
        <v/>
      </c>
      <c r="AB41" s="97" t="str">
        <f ca="1">IF('3、外观质量检验'!R41="","",SUMIF(外观!$AI:$AJ,'3、外观质量检验'!R41,外观!$AJ:$AJ)*'3、外观质量检验'!S41)</f>
        <v/>
      </c>
      <c r="AC41" s="97" t="str">
        <f ca="1">IF('3、外观质量检验'!U41="","",SUMIF(外观!$AI:$AJ,'3、外观质量检验'!U41,外观!$AJ:$AJ)*'3、外观质量检验'!V41)</f>
        <v/>
      </c>
      <c r="AD41" s="97" t="str">
        <f ca="1">IF('3、外观质量检验'!X41="","",SUMIF(外观!$AI:$AJ,'3、外观质量检验'!X41,外观!$AJ:$AJ)*'3、外观质量检验'!Y41)</f>
        <v/>
      </c>
      <c r="AE41" s="97" t="str">
        <f ca="1">IF('3、外观质量检验'!AB41="","",SUMIF(外观!$AI:$AJ,'3、外观质量检验'!AB41,外观!$AJ:$AJ)*'3、外观质量检验'!AC41)</f>
        <v/>
      </c>
      <c r="AF41" s="97" t="str">
        <f ca="1">IF('3、外观质量检验'!AE41="","",SUMIF(外观!$AI:$AJ,'3、外观质量检验'!AE41,外观!$AJ:$AJ)*'3、外观质量检验'!AF41)</f>
        <v/>
      </c>
      <c r="AG41" s="97" t="str">
        <f ca="1">IF('3、外观质量检验'!AH41="","",SUMIF(外观!$AI:$AJ,'3、外观质量检验'!AH41,外观!$AJ:$AJ)*'3、外观质量检验'!AI41)</f>
        <v/>
      </c>
      <c r="AH41" s="97" t="str">
        <f ca="1">IF('3、外观质量检验'!AK41="","",SUMIF(外观!$AI:$AJ,'3、外观质量检验'!AK41,外观!$AJ:$AJ)*'3、外观质量检验'!AL41)</f>
        <v/>
      </c>
      <c r="AI41" s="97" t="str">
        <f ca="1">IF('3、外观质量检验'!AN41="","",SUMIF(外观!$AI:$AJ,'3、外观质量检验'!AN41,外观!$AJ:$AJ)*'3、外观质量检验'!AO41)</f>
        <v/>
      </c>
      <c r="AJ41" s="97" t="str">
        <f ca="1">IF('3、外观质量检验'!AR41="","",SUMIF(外观!$AI:$AJ,'3、外观质量检验'!AR41,外观!$AJ:$AJ)*'3、外观质量检验'!AS41)</f>
        <v/>
      </c>
      <c r="AK41" s="97" t="str">
        <f ca="1">IF('3、外观质量检验'!AU41="","",SUMIF(外观!$AI:$AJ,'3、外观质量检验'!AU41,外观!$AJ:$AJ)*'3、外观质量检验'!AV41)</f>
        <v/>
      </c>
      <c r="AL41" s="97" t="str">
        <f ca="1">IF('3、外观质量检验'!AX41="","",SUMIF(外观!$AI:$AJ,'3、外观质量检验'!AX41,外观!$AJ:$AJ)*'3、外观质量检验'!AY41)</f>
        <v/>
      </c>
      <c r="AM41" s="97" t="str">
        <f ca="1">IF('3、外观质量检验'!BA41="","",SUMIF(外观!$AI:$AJ,'3、外观质量检验'!BA41,外观!$AJ:$AJ)*'3、外观质量检验'!BB41)</f>
        <v/>
      </c>
      <c r="AN41" s="97" t="str">
        <f ca="1">IF('3、外观质量检验'!BD41="","",SUMIF(外观!$AI:$AJ,'3、外观质量检验'!BD41,外观!$AJ:$AJ)*'3、外观质量检验'!BE41)</f>
        <v/>
      </c>
      <c r="AO41" s="97" t="str">
        <f ca="1">IF('3、外观质量检验'!BH41="","",SUMIF(外观!$AI:$AJ,'3、外观质量检验'!BH41,外观!$AJ:$AJ)*'3、外观质量检验'!BI41)</f>
        <v/>
      </c>
      <c r="AP41" s="97" t="str">
        <f ca="1">IF('3、外观质量检验'!BK41="","",SUMIF(外观!$AI:$AJ,'3、外观质量检验'!BK41,外观!$AJ:$AJ)*'3、外观质量检验'!BL41)</f>
        <v/>
      </c>
      <c r="AQ41" s="97" t="str">
        <f ca="1">IF('3、外观质量检验'!BN41="","",SUMIF(外观!$AI:$AJ,'3、外观质量检验'!BN41,外观!$AJ:$AJ)*'3、外观质量检验'!BO41)</f>
        <v/>
      </c>
      <c r="AR41" s="97" t="str">
        <f ca="1">IF('3、外观质量检验'!BQ41="","",SUMIF(外观!$AI:$AJ,'3、外观质量检验'!BQ41,外观!$AJ:$AJ)*'3、外观质量检验'!BR41)</f>
        <v/>
      </c>
      <c r="AS41" s="103" t="str">
        <f ca="1">IF('3、外观质量检验'!BT41="","",SUMIF(外观!$AI:$AJ,'3、外观质量检验'!BT41,外观!$AJ:$AJ)*'3、外观质量检验'!BU41)</f>
        <v/>
      </c>
      <c r="AT41" s="104" t="str">
        <f>IF(('4、感官质量检验'!L41="")+('4、感官质量检验'!M41="")+('4、感官质量检验'!N41="")+('4、感官质量检验'!O41="")+('4、感官质量检验'!P41="")+('4、感官质量检验'!Q41=""),"",SUM('4、感官质量检验'!L41:Q41))</f>
        <v/>
      </c>
      <c r="AU41" s="105" t="str">
        <f>IF('4、感官质量检验'!K41="","",'4、感官质量检验'!K41)</f>
        <v/>
      </c>
      <c r="AV41" s="106" t="str">
        <f>IF('4、感官质量检验'!D41="","",IF('4、感官质量检验'!D41="一类",85,IF('4、感官质量检验'!D41="二、三类",75,60)))</f>
        <v/>
      </c>
      <c r="AW41" s="109" t="str">
        <f>IF(AND(综合判定!AT41="",'4、感官质量检验'!K41=""),"",IF(OR('4、感官质量检验'!K41="异味",'4、感官质量检验'!K41="霉变",'4、感官质量检验'!K41="异味及霉变",综合判定!AT41&lt;AV41),"A类缺陷，批否",IF(综合判定!AT41&lt;('4、感官质量检验'!J41-2),"B类","合格")))</f>
        <v/>
      </c>
      <c r="AX41" s="110" t="str">
        <f>IF('5、主流烟气检验'!R41="","",IF(('5、主流烟气检验'!R41&lt;=4),1,IF(AND('5、主流烟气检验'!R41&gt;=5,'5、主流烟气检验'!R41&lt;=9),1.5,2)))</f>
        <v/>
      </c>
      <c r="AY41" s="106" t="str">
        <f>IF('5、主流烟气检验'!R41="","",IF('5、主流烟气检验'!R41&lt;=8,100,IF(AND('5、主流烟气检验'!R41&gt;=9,'5、主流烟气检验'!R41&lt;=12),80,0)))</f>
        <v/>
      </c>
      <c r="AZ41" s="106" t="str">
        <f>IF('5、主流烟气检验'!S41="","",IF(ABS('5、主流烟气检验'!R41-'5、主流烟气检验'!S41)&lt;=AX41,AY41,0))</f>
        <v/>
      </c>
      <c r="BA41" s="78" t="str">
        <f t="shared" si="3"/>
        <v/>
      </c>
      <c r="BB41" s="106" t="str">
        <f>IF('5、主流烟气检验'!T41="","",IF(('5、主流烟气检验'!T41&lt;=0.4),0.1,IF(AND('5、主流烟气检验'!T41&gt;=0.5,'5、主流烟气检验'!T41&lt;=1),0.2,0.3)))</f>
        <v/>
      </c>
      <c r="BC41" s="106" t="str">
        <f>IF('5、主流烟气检验'!U41="","",IF(ABS('5、主流烟气检验'!T41-'5、主流烟气检验'!U41)&lt;=BB41,100,0))</f>
        <v/>
      </c>
      <c r="BD41" s="106" t="str">
        <f>IF('5、主流烟气检验'!V41="","",IF(('5、主流烟气检验'!V41&lt;=4),1,IF(AND('5、主流烟气检验'!V41&gt;=5,'5、主流烟气检验'!V41&lt;=10),2,3)))</f>
        <v/>
      </c>
      <c r="BE41" s="106" t="str">
        <f>IF('5、主流烟气检验'!V41="","",IF('5、主流烟气检验'!V41&lt;=10,100,IF(AND('5、主流烟气检验'!V41&gt;=11,'5、主流烟气检验'!V41&lt;=15),80,0)))</f>
        <v/>
      </c>
      <c r="BF41" s="109" t="str">
        <f>IF('5、主流烟气检验'!W41="","",IF(ABS('5、主流烟气检验'!W41-'5、主流烟气检验'!V41)&lt;=BD41,BE41,0))</f>
        <v/>
      </c>
      <c r="BG41" s="113" t="str">
        <f ca="1" t="shared" si="4"/>
        <v/>
      </c>
    </row>
    <row r="42" ht="12" customHeight="1" spans="2:59">
      <c r="B42" s="77" t="str">
        <f>IF('1、包装标识检验'!B42="","",'1、包装标识检验'!B42)</f>
        <v/>
      </c>
      <c r="C42" s="78" t="str">
        <f>IF('1、包装标识检验'!C42="","",'1、包装标识检验'!C42)</f>
        <v/>
      </c>
      <c r="D42" s="78" t="str">
        <f>IF('1、包装标识检验'!D42="","",'1、包装标识检验'!D42)</f>
        <v/>
      </c>
      <c r="E42" s="78" t="str">
        <f>IF('1、包装标识检验'!E42="","",'1、包装标识检验'!E42)</f>
        <v/>
      </c>
      <c r="F42" s="79" t="str">
        <f>IF('1、包装标识检验'!F42="","",'1、包装标识检验'!F42)</f>
        <v/>
      </c>
      <c r="G42" s="78" t="str">
        <f>IF('1、包装标识检验'!G42="","",'1、包装标识检验'!G42)</f>
        <v/>
      </c>
      <c r="H42" s="78" t="str">
        <f>IF('1、包装标识检验'!H42="","",'1、包装标识检验'!H42)</f>
        <v/>
      </c>
      <c r="I42" s="88" t="str">
        <f>IF('1、包装标识检验'!I42="","",'1、包装标识检验'!I42)</f>
        <v/>
      </c>
      <c r="J42" s="89" t="str">
        <f>IF('1、包装标识检验'!J42="合格","合格",IF('1、包装标识检验'!J42="","",IF('1、包装标识检验'!J42="A类","A类，批否",IF('1、包装标识检验'!J42="B类","B类，合格"))))</f>
        <v/>
      </c>
      <c r="K42" s="90" t="str">
        <f>IF('1、包装标识检验'!J42="","",IF('1、包装标识检验'!J42="合格",100,IF('1、包装标识检验'!J42="A类",0,100-综合判定!J42)))</f>
        <v/>
      </c>
      <c r="L42" s="77" t="str">
        <f ca="1">IF(B42="","",100-SUM(综合判定!P42,综合判定!Q42,综合判定!R42,综合判定!S42,综合判定!T42,综合判定!U42,综合判定!W42,综合判定!V42,综合判定!X42,综合判定!Y42,综合判定!Z42,综合判定!AA42,综合判定!AB42,综合判定!AC42,综合判定!AD42,综合判定!AE42,综合判定!AF42,综合判定!AG42,综合判定!AH42,综合判定!AI42,综合判定!AJ42,综合判定!AK42,综合判定!AL42,综合判定!AM42,综合判定!AN42,综合判定!AO42,综合判定!AP42,综合判定!AQ42,综合判定!AR42,综合判定!AS42))</f>
        <v/>
      </c>
      <c r="M42" s="78" t="str">
        <f ca="1" t="shared" si="1"/>
        <v/>
      </c>
      <c r="N42" s="91" t="str">
        <f ca="1" t="shared" si="2"/>
        <v/>
      </c>
      <c r="O42" s="92"/>
      <c r="P42" s="93" t="str">
        <f>IF('2、物理特性检验'!L42="","",'2、物理特性检验'!L42*0.2)</f>
        <v/>
      </c>
      <c r="Q42" s="95" t="str">
        <f>IF('2、物理特性检验'!O42="","",'2、物理特性检验'!O42*0.5)</f>
        <v/>
      </c>
      <c r="R42" s="95" t="str">
        <f>IF('2、物理特性检验'!R42="","",'2、物理特性检验'!R42*0.2)</f>
        <v/>
      </c>
      <c r="S42" s="95" t="str">
        <f>IF('2、物理特性检验'!U42="","",'2、物理特性检验'!U42*1)</f>
        <v/>
      </c>
      <c r="T42" s="95" t="str">
        <f>IF('2、物理特性检验'!X42="","",'2、物理特性检验'!X42*0.5)</f>
        <v/>
      </c>
      <c r="U42" s="95" t="str">
        <f>IF('2、物理特性检验'!AA42="","",'2、物理特性检验'!AA42*0.2)</f>
        <v/>
      </c>
      <c r="V42" s="95" t="str">
        <f>IF('2、物理特性检验'!AH42="","",IF(('2、物理特性检验'!AH42&gt;13.5)+('2、物理特性检验'!AH42&lt;10.5),6,IF(ABS('2、物理特性检验'!AH42-'2、物理特性检验'!AI42)&gt;1,3,IF(ABS('2、物理特性检验'!AH42-'2、物理特性检验'!AI42)&gt;0.5,2,""))))</f>
        <v/>
      </c>
      <c r="W42" s="95" t="str">
        <f>IF('2、物理特性检验'!AG42="","",'2、物理特性检验'!AG42*15)</f>
        <v/>
      </c>
      <c r="X42" s="95" t="str">
        <f>IF('2、物理特性检验'!AJ42="","",IF(('2、物理特性检验'!AJ42&gt;=3)*('2、物理特性检验'!AL42=0),4,IF(('2、物理特性检验'!AJ42&gt;=3.5)*('2、物理特性检验'!AL42=1),4,"")))</f>
        <v/>
      </c>
      <c r="Y42" s="95" t="str">
        <f>IF('2、物理特性检验'!AK42="","",'2、物理特性检验'!AK42*5)</f>
        <v/>
      </c>
      <c r="Z42" s="97" t="str">
        <f ca="1">IF('3、外观质量检验'!L42="","",SUMIF(外观!$AI:$AJ,'3、外观质量检验'!L42,外观!$AJ:$AJ)*'3、外观质量检验'!M42)</f>
        <v/>
      </c>
      <c r="AA42" s="97" t="str">
        <f ca="1">IF('3、外观质量检验'!O42="","",SUMIF(外观!$AI:$AJ,'3、外观质量检验'!O42,外观!$AJ:$AJ)*'3、外观质量检验'!P42)</f>
        <v/>
      </c>
      <c r="AB42" s="97" t="str">
        <f ca="1">IF('3、外观质量检验'!R42="","",SUMIF(外观!$AI:$AJ,'3、外观质量检验'!R42,外观!$AJ:$AJ)*'3、外观质量检验'!S42)</f>
        <v/>
      </c>
      <c r="AC42" s="97" t="str">
        <f ca="1">IF('3、外观质量检验'!U42="","",SUMIF(外观!$AI:$AJ,'3、外观质量检验'!U42,外观!$AJ:$AJ)*'3、外观质量检验'!V42)</f>
        <v/>
      </c>
      <c r="AD42" s="97" t="str">
        <f ca="1">IF('3、外观质量检验'!X42="","",SUMIF(外观!$AI:$AJ,'3、外观质量检验'!X42,外观!$AJ:$AJ)*'3、外观质量检验'!Y42)</f>
        <v/>
      </c>
      <c r="AE42" s="97" t="str">
        <f ca="1">IF('3、外观质量检验'!AB42="","",SUMIF(外观!$AI:$AJ,'3、外观质量检验'!AB42,外观!$AJ:$AJ)*'3、外观质量检验'!AC42)</f>
        <v/>
      </c>
      <c r="AF42" s="97" t="str">
        <f ca="1">IF('3、外观质量检验'!AE42="","",SUMIF(外观!$AI:$AJ,'3、外观质量检验'!AE42,外观!$AJ:$AJ)*'3、外观质量检验'!AF42)</f>
        <v/>
      </c>
      <c r="AG42" s="97" t="str">
        <f ca="1">IF('3、外观质量检验'!AH42="","",SUMIF(外观!$AI:$AJ,'3、外观质量检验'!AH42,外观!$AJ:$AJ)*'3、外观质量检验'!AI42)</f>
        <v/>
      </c>
      <c r="AH42" s="97" t="str">
        <f ca="1">IF('3、外观质量检验'!AK42="","",SUMIF(外观!$AI:$AJ,'3、外观质量检验'!AK42,外观!$AJ:$AJ)*'3、外观质量检验'!AL42)</f>
        <v/>
      </c>
      <c r="AI42" s="97" t="str">
        <f ca="1">IF('3、外观质量检验'!AN42="","",SUMIF(外观!$AI:$AJ,'3、外观质量检验'!AN42,外观!$AJ:$AJ)*'3、外观质量检验'!AO42)</f>
        <v/>
      </c>
      <c r="AJ42" s="97" t="str">
        <f ca="1">IF('3、外观质量检验'!AR42="","",SUMIF(外观!$AI:$AJ,'3、外观质量检验'!AR42,外观!$AJ:$AJ)*'3、外观质量检验'!AS42)</f>
        <v/>
      </c>
      <c r="AK42" s="97" t="str">
        <f ca="1">IF('3、外观质量检验'!AU42="","",SUMIF(外观!$AI:$AJ,'3、外观质量检验'!AU42,外观!$AJ:$AJ)*'3、外观质量检验'!AV42)</f>
        <v/>
      </c>
      <c r="AL42" s="97" t="str">
        <f ca="1">IF('3、外观质量检验'!AX42="","",SUMIF(外观!$AI:$AJ,'3、外观质量检验'!AX42,外观!$AJ:$AJ)*'3、外观质量检验'!AY42)</f>
        <v/>
      </c>
      <c r="AM42" s="97" t="str">
        <f ca="1">IF('3、外观质量检验'!BA42="","",SUMIF(外观!$AI:$AJ,'3、外观质量检验'!BA42,外观!$AJ:$AJ)*'3、外观质量检验'!BB42)</f>
        <v/>
      </c>
      <c r="AN42" s="97" t="str">
        <f ca="1">IF('3、外观质量检验'!BD42="","",SUMIF(外观!$AI:$AJ,'3、外观质量检验'!BD42,外观!$AJ:$AJ)*'3、外观质量检验'!BE42)</f>
        <v/>
      </c>
      <c r="AO42" s="97" t="str">
        <f ca="1">IF('3、外观质量检验'!BH42="","",SUMIF(外观!$AI:$AJ,'3、外观质量检验'!BH42,外观!$AJ:$AJ)*'3、外观质量检验'!BI42)</f>
        <v/>
      </c>
      <c r="AP42" s="97" t="str">
        <f ca="1">IF('3、外观质量检验'!BK42="","",SUMIF(外观!$AI:$AJ,'3、外观质量检验'!BK42,外观!$AJ:$AJ)*'3、外观质量检验'!BL42)</f>
        <v/>
      </c>
      <c r="AQ42" s="97" t="str">
        <f ca="1">IF('3、外观质量检验'!BN42="","",SUMIF(外观!$AI:$AJ,'3、外观质量检验'!BN42,外观!$AJ:$AJ)*'3、外观质量检验'!BO42)</f>
        <v/>
      </c>
      <c r="AR42" s="97" t="str">
        <f ca="1">IF('3、外观质量检验'!BQ42="","",SUMIF(外观!$AI:$AJ,'3、外观质量检验'!BQ42,外观!$AJ:$AJ)*'3、外观质量检验'!BR42)</f>
        <v/>
      </c>
      <c r="AS42" s="103" t="str">
        <f ca="1">IF('3、外观质量检验'!BT42="","",SUMIF(外观!$AI:$AJ,'3、外观质量检验'!BT42,外观!$AJ:$AJ)*'3、外观质量检验'!BU42)</f>
        <v/>
      </c>
      <c r="AT42" s="104" t="str">
        <f>IF(('4、感官质量检验'!L42="")+('4、感官质量检验'!M42="")+('4、感官质量检验'!N42="")+('4、感官质量检验'!O42="")+('4、感官质量检验'!P42="")+('4、感官质量检验'!Q42=""),"",SUM('4、感官质量检验'!L42:Q42))</f>
        <v/>
      </c>
      <c r="AU42" s="105" t="str">
        <f>IF('4、感官质量检验'!K42="","",'4、感官质量检验'!K42)</f>
        <v/>
      </c>
      <c r="AV42" s="106" t="str">
        <f>IF('4、感官质量检验'!D42="","",IF('4、感官质量检验'!D42="一类",85,IF('4、感官质量检验'!D42="二、三类",75,60)))</f>
        <v/>
      </c>
      <c r="AW42" s="109" t="str">
        <f>IF(AND(综合判定!AT42="",'4、感官质量检验'!K42=""),"",IF(OR('4、感官质量检验'!K42="异味",'4、感官质量检验'!K42="霉变",'4、感官质量检验'!K42="异味及霉变",综合判定!AT42&lt;AV42),"A类缺陷，批否",IF(综合判定!AT42&lt;('4、感官质量检验'!J42-2),"B类","合格")))</f>
        <v/>
      </c>
      <c r="AX42" s="110" t="str">
        <f>IF('5、主流烟气检验'!R42="","",IF(('5、主流烟气检验'!R42&lt;=4),1,IF(AND('5、主流烟气检验'!R42&gt;=5,'5、主流烟气检验'!R42&lt;=9),1.5,2)))</f>
        <v/>
      </c>
      <c r="AY42" s="106" t="str">
        <f>IF('5、主流烟气检验'!R42="","",IF('5、主流烟气检验'!R42&lt;=8,100,IF(AND('5、主流烟气检验'!R42&gt;=9,'5、主流烟气检验'!R42&lt;=12),80,0)))</f>
        <v/>
      </c>
      <c r="AZ42" s="106" t="str">
        <f>IF('5、主流烟气检验'!S42="","",IF(ABS('5、主流烟气检验'!R42-'5、主流烟气检验'!S42)&lt;=AX42,AY42,0))</f>
        <v/>
      </c>
      <c r="BA42" s="78" t="str">
        <f t="shared" si="3"/>
        <v/>
      </c>
      <c r="BB42" s="106" t="str">
        <f>IF('5、主流烟气检验'!T42="","",IF(('5、主流烟气检验'!T42&lt;=0.4),0.1,IF(AND('5、主流烟气检验'!T42&gt;=0.5,'5、主流烟气检验'!T42&lt;=1),0.2,0.3)))</f>
        <v/>
      </c>
      <c r="BC42" s="106" t="str">
        <f>IF('5、主流烟气检验'!U42="","",IF(ABS('5、主流烟气检验'!T42-'5、主流烟气检验'!U42)&lt;=BB42,100,0))</f>
        <v/>
      </c>
      <c r="BD42" s="106" t="str">
        <f>IF('5、主流烟气检验'!V42="","",IF(('5、主流烟气检验'!V42&lt;=4),1,IF(AND('5、主流烟气检验'!V42&gt;=5,'5、主流烟气检验'!V42&lt;=10),2,3)))</f>
        <v/>
      </c>
      <c r="BE42" s="106" t="str">
        <f>IF('5、主流烟气检验'!V42="","",IF('5、主流烟气检验'!V42&lt;=10,100,IF(AND('5、主流烟气检验'!V42&gt;=11,'5、主流烟气检验'!V42&lt;=15),80,0)))</f>
        <v/>
      </c>
      <c r="BF42" s="109" t="str">
        <f>IF('5、主流烟气检验'!W42="","",IF(ABS('5、主流烟气检验'!W42-'5、主流烟气检验'!V42)&lt;=BD42,BE42,0))</f>
        <v/>
      </c>
      <c r="BG42" s="113" t="str">
        <f ca="1" t="shared" si="4"/>
        <v/>
      </c>
    </row>
    <row r="43" ht="12" customHeight="1" spans="2:59">
      <c r="B43" s="77" t="str">
        <f>IF('1、包装标识检验'!B43="","",'1、包装标识检验'!B43)</f>
        <v/>
      </c>
      <c r="C43" s="78" t="str">
        <f>IF('1、包装标识检验'!C43="","",'1、包装标识检验'!C43)</f>
        <v/>
      </c>
      <c r="D43" s="78" t="str">
        <f>IF('1、包装标识检验'!D43="","",'1、包装标识检验'!D43)</f>
        <v/>
      </c>
      <c r="E43" s="78" t="str">
        <f>IF('1、包装标识检验'!E43="","",'1、包装标识检验'!E43)</f>
        <v/>
      </c>
      <c r="F43" s="79" t="str">
        <f>IF('1、包装标识检验'!F43="","",'1、包装标识检验'!F43)</f>
        <v/>
      </c>
      <c r="G43" s="78" t="str">
        <f>IF('1、包装标识检验'!G43="","",'1、包装标识检验'!G43)</f>
        <v/>
      </c>
      <c r="H43" s="78" t="str">
        <f>IF('1、包装标识检验'!H43="","",'1、包装标识检验'!H43)</f>
        <v/>
      </c>
      <c r="I43" s="88" t="str">
        <f>IF('1、包装标识检验'!I43="","",'1、包装标识检验'!I43)</f>
        <v/>
      </c>
      <c r="J43" s="89" t="str">
        <f>IF('1、包装标识检验'!J43="合格","合格",IF('1、包装标识检验'!J43="","",IF('1、包装标识检验'!J43="A类","A类，批否",IF('1、包装标识检验'!J43="B类","B类，合格"))))</f>
        <v/>
      </c>
      <c r="K43" s="90" t="str">
        <f>IF('1、包装标识检验'!J43="","",IF('1、包装标识检验'!J43="合格",100,IF('1、包装标识检验'!J43="A类",0,100-综合判定!J43)))</f>
        <v/>
      </c>
      <c r="L43" s="77" t="str">
        <f ca="1">IF(B43="","",100-SUM(综合判定!P43,综合判定!Q43,综合判定!R43,综合判定!S43,综合判定!T43,综合判定!U43,综合判定!W43,综合判定!V43,综合判定!X43,综合判定!Y43,综合判定!Z43,综合判定!AA43,综合判定!AB43,综合判定!AC43,综合判定!AD43,综合判定!AE43,综合判定!AF43,综合判定!AG43,综合判定!AH43,综合判定!AI43,综合判定!AJ43,综合判定!AK43,综合判定!AL43,综合判定!AM43,综合判定!AN43,综合判定!AO43,综合判定!AP43,综合判定!AQ43,综合判定!AR43,综合判定!AS43))</f>
        <v/>
      </c>
      <c r="M43" s="78" t="str">
        <f ca="1" t="shared" si="1"/>
        <v/>
      </c>
      <c r="N43" s="91" t="str">
        <f ca="1" t="shared" si="2"/>
        <v/>
      </c>
      <c r="O43" s="92"/>
      <c r="P43" s="93" t="str">
        <f>IF('2、物理特性检验'!L43="","",'2、物理特性检验'!L43*0.2)</f>
        <v/>
      </c>
      <c r="Q43" s="95" t="str">
        <f>IF('2、物理特性检验'!O43="","",'2、物理特性检验'!O43*0.5)</f>
        <v/>
      </c>
      <c r="R43" s="95" t="str">
        <f>IF('2、物理特性检验'!R43="","",'2、物理特性检验'!R43*0.2)</f>
        <v/>
      </c>
      <c r="S43" s="95" t="str">
        <f>IF('2、物理特性检验'!U43="","",'2、物理特性检验'!U43*1)</f>
        <v/>
      </c>
      <c r="T43" s="95" t="str">
        <f>IF('2、物理特性检验'!X43="","",'2、物理特性检验'!X43*0.5)</f>
        <v/>
      </c>
      <c r="U43" s="95" t="str">
        <f>IF('2、物理特性检验'!AA43="","",'2、物理特性检验'!AA43*0.2)</f>
        <v/>
      </c>
      <c r="V43" s="95" t="str">
        <f>IF('2、物理特性检验'!AH43="","",IF(('2、物理特性检验'!AH43&gt;13.5)+('2、物理特性检验'!AH43&lt;10.5),6,IF(ABS('2、物理特性检验'!AH43-'2、物理特性检验'!AI43)&gt;1,3,IF(ABS('2、物理特性检验'!AH43-'2、物理特性检验'!AI43)&gt;0.5,2,""))))</f>
        <v/>
      </c>
      <c r="W43" s="95" t="str">
        <f>IF('2、物理特性检验'!AG43="","",'2、物理特性检验'!AG43*15)</f>
        <v/>
      </c>
      <c r="X43" s="95" t="str">
        <f>IF('2、物理特性检验'!AJ43="","",IF(('2、物理特性检验'!AJ43&gt;=3)*('2、物理特性检验'!AL43=0),4,IF(('2、物理特性检验'!AJ43&gt;=3.5)*('2、物理特性检验'!AL43=1),4,"")))</f>
        <v/>
      </c>
      <c r="Y43" s="95" t="str">
        <f>IF('2、物理特性检验'!AK43="","",'2、物理特性检验'!AK43*5)</f>
        <v/>
      </c>
      <c r="Z43" s="97" t="str">
        <f ca="1">IF('3、外观质量检验'!L43="","",SUMIF(外观!$AI:$AJ,'3、外观质量检验'!L43,外观!$AJ:$AJ)*'3、外观质量检验'!M43)</f>
        <v/>
      </c>
      <c r="AA43" s="97" t="str">
        <f ca="1">IF('3、外观质量检验'!O43="","",SUMIF(外观!$AI:$AJ,'3、外观质量检验'!O43,外观!$AJ:$AJ)*'3、外观质量检验'!P43)</f>
        <v/>
      </c>
      <c r="AB43" s="97" t="str">
        <f ca="1">IF('3、外观质量检验'!R43="","",SUMIF(外观!$AI:$AJ,'3、外观质量检验'!R43,外观!$AJ:$AJ)*'3、外观质量检验'!S43)</f>
        <v/>
      </c>
      <c r="AC43" s="97" t="str">
        <f ca="1">IF('3、外观质量检验'!U43="","",SUMIF(外观!$AI:$AJ,'3、外观质量检验'!U43,外观!$AJ:$AJ)*'3、外观质量检验'!V43)</f>
        <v/>
      </c>
      <c r="AD43" s="97" t="str">
        <f ca="1">IF('3、外观质量检验'!X43="","",SUMIF(外观!$AI:$AJ,'3、外观质量检验'!X43,外观!$AJ:$AJ)*'3、外观质量检验'!Y43)</f>
        <v/>
      </c>
      <c r="AE43" s="97" t="str">
        <f ca="1">IF('3、外观质量检验'!AB43="","",SUMIF(外观!$AI:$AJ,'3、外观质量检验'!AB43,外观!$AJ:$AJ)*'3、外观质量检验'!AC43)</f>
        <v/>
      </c>
      <c r="AF43" s="97" t="str">
        <f ca="1">IF('3、外观质量检验'!AE43="","",SUMIF(外观!$AI:$AJ,'3、外观质量检验'!AE43,外观!$AJ:$AJ)*'3、外观质量检验'!AF43)</f>
        <v/>
      </c>
      <c r="AG43" s="97" t="str">
        <f ca="1">IF('3、外观质量检验'!AH43="","",SUMIF(外观!$AI:$AJ,'3、外观质量检验'!AH43,外观!$AJ:$AJ)*'3、外观质量检验'!AI43)</f>
        <v/>
      </c>
      <c r="AH43" s="97" t="str">
        <f ca="1">IF('3、外观质量检验'!AK43="","",SUMIF(外观!$AI:$AJ,'3、外观质量检验'!AK43,外观!$AJ:$AJ)*'3、外观质量检验'!AL43)</f>
        <v/>
      </c>
      <c r="AI43" s="97" t="str">
        <f ca="1">IF('3、外观质量检验'!AN43="","",SUMIF(外观!$AI:$AJ,'3、外观质量检验'!AN43,外观!$AJ:$AJ)*'3、外观质量检验'!AO43)</f>
        <v/>
      </c>
      <c r="AJ43" s="97" t="str">
        <f ca="1">IF('3、外观质量检验'!AR43="","",SUMIF(外观!$AI:$AJ,'3、外观质量检验'!AR43,外观!$AJ:$AJ)*'3、外观质量检验'!AS43)</f>
        <v/>
      </c>
      <c r="AK43" s="97" t="str">
        <f ca="1">IF('3、外观质量检验'!AU43="","",SUMIF(外观!$AI:$AJ,'3、外观质量检验'!AU43,外观!$AJ:$AJ)*'3、外观质量检验'!AV43)</f>
        <v/>
      </c>
      <c r="AL43" s="97" t="str">
        <f ca="1">IF('3、外观质量检验'!AX43="","",SUMIF(外观!$AI:$AJ,'3、外观质量检验'!AX43,外观!$AJ:$AJ)*'3、外观质量检验'!AY43)</f>
        <v/>
      </c>
      <c r="AM43" s="97" t="str">
        <f ca="1">IF('3、外观质量检验'!BA43="","",SUMIF(外观!$AI:$AJ,'3、外观质量检验'!BA43,外观!$AJ:$AJ)*'3、外观质量检验'!BB43)</f>
        <v/>
      </c>
      <c r="AN43" s="97" t="str">
        <f ca="1">IF('3、外观质量检验'!BD43="","",SUMIF(外观!$AI:$AJ,'3、外观质量检验'!BD43,外观!$AJ:$AJ)*'3、外观质量检验'!BE43)</f>
        <v/>
      </c>
      <c r="AO43" s="97" t="str">
        <f ca="1">IF('3、外观质量检验'!BH43="","",SUMIF(外观!$AI:$AJ,'3、外观质量检验'!BH43,外观!$AJ:$AJ)*'3、外观质量检验'!BI43)</f>
        <v/>
      </c>
      <c r="AP43" s="97" t="str">
        <f ca="1">IF('3、外观质量检验'!BK43="","",SUMIF(外观!$AI:$AJ,'3、外观质量检验'!BK43,外观!$AJ:$AJ)*'3、外观质量检验'!BL43)</f>
        <v/>
      </c>
      <c r="AQ43" s="97" t="str">
        <f ca="1">IF('3、外观质量检验'!BN43="","",SUMIF(外观!$AI:$AJ,'3、外观质量检验'!BN43,外观!$AJ:$AJ)*'3、外观质量检验'!BO43)</f>
        <v/>
      </c>
      <c r="AR43" s="97" t="str">
        <f ca="1">IF('3、外观质量检验'!BQ43="","",SUMIF(外观!$AI:$AJ,'3、外观质量检验'!BQ43,外观!$AJ:$AJ)*'3、外观质量检验'!BR43)</f>
        <v/>
      </c>
      <c r="AS43" s="103" t="str">
        <f ca="1">IF('3、外观质量检验'!BT43="","",SUMIF(外观!$AI:$AJ,'3、外观质量检验'!BT43,外观!$AJ:$AJ)*'3、外观质量检验'!BU43)</f>
        <v/>
      </c>
      <c r="AT43" s="104" t="str">
        <f>IF(('4、感官质量检验'!L43="")+('4、感官质量检验'!M43="")+('4、感官质量检验'!N43="")+('4、感官质量检验'!O43="")+('4、感官质量检验'!P43="")+('4、感官质量检验'!Q43=""),"",SUM('4、感官质量检验'!L43:Q43))</f>
        <v/>
      </c>
      <c r="AU43" s="105" t="str">
        <f>IF('4、感官质量检验'!K43="","",'4、感官质量检验'!K43)</f>
        <v/>
      </c>
      <c r="AV43" s="106" t="str">
        <f>IF('4、感官质量检验'!D43="","",IF('4、感官质量检验'!D43="一类",85,IF('4、感官质量检验'!D43="二、三类",75,60)))</f>
        <v/>
      </c>
      <c r="AW43" s="109" t="str">
        <f>IF(AND(综合判定!AT43="",'4、感官质量检验'!K43=""),"",IF(OR('4、感官质量检验'!K43="异味",'4、感官质量检验'!K43="霉变",'4、感官质量检验'!K43="异味及霉变",综合判定!AT43&lt;AV43),"A类缺陷，批否",IF(综合判定!AT43&lt;('4、感官质量检验'!J43-2),"B类","合格")))</f>
        <v/>
      </c>
      <c r="AX43" s="110" t="str">
        <f>IF('5、主流烟气检验'!R43="","",IF(('5、主流烟气检验'!R43&lt;=4),1,IF(AND('5、主流烟气检验'!R43&gt;=5,'5、主流烟气检验'!R43&lt;=9),1.5,2)))</f>
        <v/>
      </c>
      <c r="AY43" s="106" t="str">
        <f>IF('5、主流烟气检验'!R43="","",IF('5、主流烟气检验'!R43&lt;=8,100,IF(AND('5、主流烟气检验'!R43&gt;=9,'5、主流烟气检验'!R43&lt;=12),80,0)))</f>
        <v/>
      </c>
      <c r="AZ43" s="106" t="str">
        <f>IF('5、主流烟气检验'!S43="","",IF(ABS('5、主流烟气检验'!R43-'5、主流烟气检验'!S43)&lt;=AX43,AY43,0))</f>
        <v/>
      </c>
      <c r="BA43" s="78" t="str">
        <f t="shared" si="3"/>
        <v/>
      </c>
      <c r="BB43" s="106" t="str">
        <f>IF('5、主流烟气检验'!T43="","",IF(('5、主流烟气检验'!T43&lt;=0.4),0.1,IF(AND('5、主流烟气检验'!T43&gt;=0.5,'5、主流烟气检验'!T43&lt;=1),0.2,0.3)))</f>
        <v/>
      </c>
      <c r="BC43" s="106" t="str">
        <f>IF('5、主流烟气检验'!U43="","",IF(ABS('5、主流烟气检验'!T43-'5、主流烟气检验'!U43)&lt;=BB43,100,0))</f>
        <v/>
      </c>
      <c r="BD43" s="106" t="str">
        <f>IF('5、主流烟气检验'!V43="","",IF(('5、主流烟气检验'!V43&lt;=4),1,IF(AND('5、主流烟气检验'!V43&gt;=5,'5、主流烟气检验'!V43&lt;=10),2,3)))</f>
        <v/>
      </c>
      <c r="BE43" s="106" t="str">
        <f>IF('5、主流烟气检验'!V43="","",IF('5、主流烟气检验'!V43&lt;=10,100,IF(AND('5、主流烟气检验'!V43&gt;=11,'5、主流烟气检验'!V43&lt;=15),80,0)))</f>
        <v/>
      </c>
      <c r="BF43" s="109" t="str">
        <f>IF('5、主流烟气检验'!W43="","",IF(ABS('5、主流烟气检验'!W43-'5、主流烟气检验'!V43)&lt;=BD43,BE43,0))</f>
        <v/>
      </c>
      <c r="BG43" s="113" t="str">
        <f ca="1" t="shared" si="4"/>
        <v/>
      </c>
    </row>
    <row r="44" ht="12" customHeight="1" spans="2:59">
      <c r="B44" s="77" t="str">
        <f>IF('1、包装标识检验'!B44="","",'1、包装标识检验'!B44)</f>
        <v/>
      </c>
      <c r="C44" s="78" t="str">
        <f>IF('1、包装标识检验'!C44="","",'1、包装标识检验'!C44)</f>
        <v/>
      </c>
      <c r="D44" s="78" t="str">
        <f>IF('1、包装标识检验'!D44="","",'1、包装标识检验'!D44)</f>
        <v/>
      </c>
      <c r="E44" s="78" t="str">
        <f>IF('1、包装标识检验'!E44="","",'1、包装标识检验'!E44)</f>
        <v/>
      </c>
      <c r="F44" s="79" t="str">
        <f>IF('1、包装标识检验'!F44="","",'1、包装标识检验'!F44)</f>
        <v/>
      </c>
      <c r="G44" s="78" t="str">
        <f>IF('1、包装标识检验'!G44="","",'1、包装标识检验'!G44)</f>
        <v/>
      </c>
      <c r="H44" s="78" t="str">
        <f>IF('1、包装标识检验'!H44="","",'1、包装标识检验'!H44)</f>
        <v/>
      </c>
      <c r="I44" s="88" t="str">
        <f>IF('1、包装标识检验'!I44="","",'1、包装标识检验'!I44)</f>
        <v/>
      </c>
      <c r="J44" s="89" t="str">
        <f>IF('1、包装标识检验'!J44="合格","合格",IF('1、包装标识检验'!J44="","",IF('1、包装标识检验'!J44="A类","A类，批否",IF('1、包装标识检验'!J44="B类","B类，合格"))))</f>
        <v/>
      </c>
      <c r="K44" s="90" t="str">
        <f>IF('1、包装标识检验'!J44="","",IF('1、包装标识检验'!J44="合格",100,IF('1、包装标识检验'!J44="A类",0,100-综合判定!J44)))</f>
        <v/>
      </c>
      <c r="L44" s="77" t="str">
        <f ca="1">IF(B44="","",100-SUM(综合判定!P44,综合判定!Q44,综合判定!R44,综合判定!S44,综合判定!T44,综合判定!U44,综合判定!W44,综合判定!V44,综合判定!X44,综合判定!Y44,综合判定!Z44,综合判定!AA44,综合判定!AB44,综合判定!AC44,综合判定!AD44,综合判定!AE44,综合判定!AF44,综合判定!AG44,综合判定!AH44,综合判定!AI44,综合判定!AJ44,综合判定!AK44,综合判定!AL44,综合判定!AM44,综合判定!AN44,综合判定!AO44,综合判定!AP44,综合判定!AQ44,综合判定!AR44,综合判定!AS44))</f>
        <v/>
      </c>
      <c r="M44" s="78" t="str">
        <f ca="1" t="shared" si="1"/>
        <v/>
      </c>
      <c r="N44" s="91" t="str">
        <f ca="1" t="shared" si="2"/>
        <v/>
      </c>
      <c r="O44" s="92"/>
      <c r="P44" s="93" t="str">
        <f>IF('2、物理特性检验'!L44="","",'2、物理特性检验'!L44*0.2)</f>
        <v/>
      </c>
      <c r="Q44" s="95" t="str">
        <f>IF('2、物理特性检验'!O44="","",'2、物理特性检验'!O44*0.5)</f>
        <v/>
      </c>
      <c r="R44" s="95" t="str">
        <f>IF('2、物理特性检验'!R44="","",'2、物理特性检验'!R44*0.2)</f>
        <v/>
      </c>
      <c r="S44" s="95" t="str">
        <f>IF('2、物理特性检验'!U44="","",'2、物理特性检验'!U44*1)</f>
        <v/>
      </c>
      <c r="T44" s="95" t="str">
        <f>IF('2、物理特性检验'!X44="","",'2、物理特性检验'!X44*0.5)</f>
        <v/>
      </c>
      <c r="U44" s="95" t="str">
        <f>IF('2、物理特性检验'!AA44="","",'2、物理特性检验'!AA44*0.2)</f>
        <v/>
      </c>
      <c r="V44" s="95" t="str">
        <f>IF('2、物理特性检验'!AH44="","",IF(('2、物理特性检验'!AH44&gt;13.5)+('2、物理特性检验'!AH44&lt;10.5),6,IF(ABS('2、物理特性检验'!AH44-'2、物理特性检验'!AI44)&gt;1,3,IF(ABS('2、物理特性检验'!AH44-'2、物理特性检验'!AI44)&gt;0.5,2,""))))</f>
        <v/>
      </c>
      <c r="W44" s="95" t="str">
        <f>IF('2、物理特性检验'!AG44="","",'2、物理特性检验'!AG44*15)</f>
        <v/>
      </c>
      <c r="X44" s="95" t="str">
        <f>IF('2、物理特性检验'!AJ44="","",IF(('2、物理特性检验'!AJ44&gt;=3)*('2、物理特性检验'!AL44=0),4,IF(('2、物理特性检验'!AJ44&gt;=3.5)*('2、物理特性检验'!AL44=1),4,"")))</f>
        <v/>
      </c>
      <c r="Y44" s="95" t="str">
        <f>IF('2、物理特性检验'!AK44="","",'2、物理特性检验'!AK44*5)</f>
        <v/>
      </c>
      <c r="Z44" s="97" t="str">
        <f ca="1">IF('3、外观质量检验'!L44="","",SUMIF(外观!$AI:$AJ,'3、外观质量检验'!L44,外观!$AJ:$AJ)*'3、外观质量检验'!M44)</f>
        <v/>
      </c>
      <c r="AA44" s="97" t="str">
        <f ca="1">IF('3、外观质量检验'!O44="","",SUMIF(外观!$AI:$AJ,'3、外观质量检验'!O44,外观!$AJ:$AJ)*'3、外观质量检验'!P44)</f>
        <v/>
      </c>
      <c r="AB44" s="97" t="str">
        <f ca="1">IF('3、外观质量检验'!R44="","",SUMIF(外观!$AI:$AJ,'3、外观质量检验'!R44,外观!$AJ:$AJ)*'3、外观质量检验'!S44)</f>
        <v/>
      </c>
      <c r="AC44" s="97" t="str">
        <f ca="1">IF('3、外观质量检验'!U44="","",SUMIF(外观!$AI:$AJ,'3、外观质量检验'!U44,外观!$AJ:$AJ)*'3、外观质量检验'!V44)</f>
        <v/>
      </c>
      <c r="AD44" s="97" t="str">
        <f ca="1">IF('3、外观质量检验'!X44="","",SUMIF(外观!$AI:$AJ,'3、外观质量检验'!X44,外观!$AJ:$AJ)*'3、外观质量检验'!Y44)</f>
        <v/>
      </c>
      <c r="AE44" s="97" t="str">
        <f ca="1">IF('3、外观质量检验'!AB44="","",SUMIF(外观!$AI:$AJ,'3、外观质量检验'!AB44,外观!$AJ:$AJ)*'3、外观质量检验'!AC44)</f>
        <v/>
      </c>
      <c r="AF44" s="97" t="str">
        <f ca="1">IF('3、外观质量检验'!AE44="","",SUMIF(外观!$AI:$AJ,'3、外观质量检验'!AE44,外观!$AJ:$AJ)*'3、外观质量检验'!AF44)</f>
        <v/>
      </c>
      <c r="AG44" s="97" t="str">
        <f ca="1">IF('3、外观质量检验'!AH44="","",SUMIF(外观!$AI:$AJ,'3、外观质量检验'!AH44,外观!$AJ:$AJ)*'3、外观质量检验'!AI44)</f>
        <v/>
      </c>
      <c r="AH44" s="97" t="str">
        <f ca="1">IF('3、外观质量检验'!AK44="","",SUMIF(外观!$AI:$AJ,'3、外观质量检验'!AK44,外观!$AJ:$AJ)*'3、外观质量检验'!AL44)</f>
        <v/>
      </c>
      <c r="AI44" s="97" t="str">
        <f ca="1">IF('3、外观质量检验'!AN44="","",SUMIF(外观!$AI:$AJ,'3、外观质量检验'!AN44,外观!$AJ:$AJ)*'3、外观质量检验'!AO44)</f>
        <v/>
      </c>
      <c r="AJ44" s="97" t="str">
        <f ca="1">IF('3、外观质量检验'!AR44="","",SUMIF(外观!$AI:$AJ,'3、外观质量检验'!AR44,外观!$AJ:$AJ)*'3、外观质量检验'!AS44)</f>
        <v/>
      </c>
      <c r="AK44" s="97" t="str">
        <f ca="1">IF('3、外观质量检验'!AU44="","",SUMIF(外观!$AI:$AJ,'3、外观质量检验'!AU44,外观!$AJ:$AJ)*'3、外观质量检验'!AV44)</f>
        <v/>
      </c>
      <c r="AL44" s="97" t="str">
        <f ca="1">IF('3、外观质量检验'!AX44="","",SUMIF(外观!$AI:$AJ,'3、外观质量检验'!AX44,外观!$AJ:$AJ)*'3、外观质量检验'!AY44)</f>
        <v/>
      </c>
      <c r="AM44" s="97" t="str">
        <f ca="1">IF('3、外观质量检验'!BA44="","",SUMIF(外观!$AI:$AJ,'3、外观质量检验'!BA44,外观!$AJ:$AJ)*'3、外观质量检验'!BB44)</f>
        <v/>
      </c>
      <c r="AN44" s="97" t="str">
        <f ca="1">IF('3、外观质量检验'!BD44="","",SUMIF(外观!$AI:$AJ,'3、外观质量检验'!BD44,外观!$AJ:$AJ)*'3、外观质量检验'!BE44)</f>
        <v/>
      </c>
      <c r="AO44" s="97" t="str">
        <f ca="1">IF('3、外观质量检验'!BH44="","",SUMIF(外观!$AI:$AJ,'3、外观质量检验'!BH44,外观!$AJ:$AJ)*'3、外观质量检验'!BI44)</f>
        <v/>
      </c>
      <c r="AP44" s="97" t="str">
        <f ca="1">IF('3、外观质量检验'!BK44="","",SUMIF(外观!$AI:$AJ,'3、外观质量检验'!BK44,外观!$AJ:$AJ)*'3、外观质量检验'!BL44)</f>
        <v/>
      </c>
      <c r="AQ44" s="97" t="str">
        <f ca="1">IF('3、外观质量检验'!BN44="","",SUMIF(外观!$AI:$AJ,'3、外观质量检验'!BN44,外观!$AJ:$AJ)*'3、外观质量检验'!BO44)</f>
        <v/>
      </c>
      <c r="AR44" s="97" t="str">
        <f ca="1">IF('3、外观质量检验'!BQ44="","",SUMIF(外观!$AI:$AJ,'3、外观质量检验'!BQ44,外观!$AJ:$AJ)*'3、外观质量检验'!BR44)</f>
        <v/>
      </c>
      <c r="AS44" s="103" t="str">
        <f ca="1">IF('3、外观质量检验'!BT44="","",SUMIF(外观!$AI:$AJ,'3、外观质量检验'!BT44,外观!$AJ:$AJ)*'3、外观质量检验'!BU44)</f>
        <v/>
      </c>
      <c r="AT44" s="104" t="str">
        <f>IF(('4、感官质量检验'!L44="")+('4、感官质量检验'!M44="")+('4、感官质量检验'!N44="")+('4、感官质量检验'!O44="")+('4、感官质量检验'!P44="")+('4、感官质量检验'!Q44=""),"",SUM('4、感官质量检验'!L44:Q44))</f>
        <v/>
      </c>
      <c r="AU44" s="105" t="str">
        <f>IF('4、感官质量检验'!K44="","",'4、感官质量检验'!K44)</f>
        <v/>
      </c>
      <c r="AV44" s="106" t="str">
        <f>IF('4、感官质量检验'!D44="","",IF('4、感官质量检验'!D44="一类",85,IF('4、感官质量检验'!D44="二、三类",75,60)))</f>
        <v/>
      </c>
      <c r="AW44" s="109" t="str">
        <f>IF(AND(综合判定!AT44="",'4、感官质量检验'!K44=""),"",IF(OR('4、感官质量检验'!K44="异味",'4、感官质量检验'!K44="霉变",'4、感官质量检验'!K44="异味及霉变",综合判定!AT44&lt;AV44),"A类缺陷，批否",IF(综合判定!AT44&lt;('4、感官质量检验'!J44-2),"B类","合格")))</f>
        <v/>
      </c>
      <c r="AX44" s="110" t="str">
        <f>IF('5、主流烟气检验'!R44="","",IF(('5、主流烟气检验'!R44&lt;=4),1,IF(AND('5、主流烟气检验'!R44&gt;=5,'5、主流烟气检验'!R44&lt;=9),1.5,2)))</f>
        <v/>
      </c>
      <c r="AY44" s="106" t="str">
        <f>IF('5、主流烟气检验'!R44="","",IF('5、主流烟气检验'!R44&lt;=8,100,IF(AND('5、主流烟气检验'!R44&gt;=9,'5、主流烟气检验'!R44&lt;=12),80,0)))</f>
        <v/>
      </c>
      <c r="AZ44" s="106" t="str">
        <f>IF('5、主流烟气检验'!S44="","",IF(ABS('5、主流烟气检验'!R44-'5、主流烟气检验'!S44)&lt;=AX44,AY44,0))</f>
        <v/>
      </c>
      <c r="BA44" s="78" t="str">
        <f t="shared" si="3"/>
        <v/>
      </c>
      <c r="BB44" s="106" t="str">
        <f>IF('5、主流烟气检验'!T44="","",IF(('5、主流烟气检验'!T44&lt;=0.4),0.1,IF(AND('5、主流烟气检验'!T44&gt;=0.5,'5、主流烟气检验'!T44&lt;=1),0.2,0.3)))</f>
        <v/>
      </c>
      <c r="BC44" s="106" t="str">
        <f>IF('5、主流烟气检验'!U44="","",IF(ABS('5、主流烟气检验'!T44-'5、主流烟气检验'!U44)&lt;=BB44,100,0))</f>
        <v/>
      </c>
      <c r="BD44" s="106" t="str">
        <f>IF('5、主流烟气检验'!V44="","",IF(('5、主流烟气检验'!V44&lt;=4),1,IF(AND('5、主流烟气检验'!V44&gt;=5,'5、主流烟气检验'!V44&lt;=10),2,3)))</f>
        <v/>
      </c>
      <c r="BE44" s="106" t="str">
        <f>IF('5、主流烟气检验'!V44="","",IF('5、主流烟气检验'!V44&lt;=10,100,IF(AND('5、主流烟气检验'!V44&gt;=11,'5、主流烟气检验'!V44&lt;=15),80,0)))</f>
        <v/>
      </c>
      <c r="BF44" s="109" t="str">
        <f>IF('5、主流烟气检验'!W44="","",IF(ABS('5、主流烟气检验'!W44-'5、主流烟气检验'!V44)&lt;=BD44,BE44,0))</f>
        <v/>
      </c>
      <c r="BG44" s="113" t="str">
        <f ca="1" t="shared" si="4"/>
        <v/>
      </c>
    </row>
    <row r="45" ht="12" customHeight="1" spans="2:59">
      <c r="B45" s="77" t="str">
        <f>IF('1、包装标识检验'!B45="","",'1、包装标识检验'!B45)</f>
        <v/>
      </c>
      <c r="C45" s="78" t="str">
        <f>IF('1、包装标识检验'!C45="","",'1、包装标识检验'!C45)</f>
        <v/>
      </c>
      <c r="D45" s="78" t="str">
        <f>IF('1、包装标识检验'!D45="","",'1、包装标识检验'!D45)</f>
        <v/>
      </c>
      <c r="E45" s="78" t="str">
        <f>IF('1、包装标识检验'!E45="","",'1、包装标识检验'!E45)</f>
        <v/>
      </c>
      <c r="F45" s="79" t="str">
        <f>IF('1、包装标识检验'!F45="","",'1、包装标识检验'!F45)</f>
        <v/>
      </c>
      <c r="G45" s="78" t="str">
        <f>IF('1、包装标识检验'!G45="","",'1、包装标识检验'!G45)</f>
        <v/>
      </c>
      <c r="H45" s="78" t="str">
        <f>IF('1、包装标识检验'!H45="","",'1、包装标识检验'!H45)</f>
        <v/>
      </c>
      <c r="I45" s="88" t="str">
        <f>IF('1、包装标识检验'!I45="","",'1、包装标识检验'!I45)</f>
        <v/>
      </c>
      <c r="J45" s="89" t="str">
        <f>IF('1、包装标识检验'!J45="合格","合格",IF('1、包装标识检验'!J45="","",IF('1、包装标识检验'!J45="A类","A类，批否",IF('1、包装标识检验'!J45="B类","B类，合格"))))</f>
        <v/>
      </c>
      <c r="K45" s="90" t="str">
        <f>IF('1、包装标识检验'!J45="","",IF('1、包装标识检验'!J45="合格",100,IF('1、包装标识检验'!J45="A类",0,100-综合判定!J45)))</f>
        <v/>
      </c>
      <c r="L45" s="77" t="str">
        <f ca="1">IF(B45="","",100-SUM(综合判定!P45,综合判定!Q45,综合判定!R45,综合判定!S45,综合判定!T45,综合判定!U45,综合判定!W45,综合判定!V45,综合判定!X45,综合判定!Y45,综合判定!Z45,综合判定!AA45,综合判定!AB45,综合判定!AC45,综合判定!AD45,综合判定!AE45,综合判定!AF45,综合判定!AG45,综合判定!AH45,综合判定!AI45,综合判定!AJ45,综合判定!AK45,综合判定!AL45,综合判定!AM45,综合判定!AN45,综合判定!AO45,综合判定!AP45,综合判定!AQ45,综合判定!AR45,综合判定!AS45))</f>
        <v/>
      </c>
      <c r="M45" s="78" t="str">
        <f ca="1" t="shared" si="1"/>
        <v/>
      </c>
      <c r="N45" s="91" t="str">
        <f ca="1" t="shared" si="2"/>
        <v/>
      </c>
      <c r="O45" s="92"/>
      <c r="P45" s="93" t="str">
        <f>IF('2、物理特性检验'!L45="","",'2、物理特性检验'!L45*0.2)</f>
        <v/>
      </c>
      <c r="Q45" s="95" t="str">
        <f>IF('2、物理特性检验'!O45="","",'2、物理特性检验'!O45*0.5)</f>
        <v/>
      </c>
      <c r="R45" s="95" t="str">
        <f>IF('2、物理特性检验'!R45="","",'2、物理特性检验'!R45*0.2)</f>
        <v/>
      </c>
      <c r="S45" s="95" t="str">
        <f>IF('2、物理特性检验'!U45="","",'2、物理特性检验'!U45*1)</f>
        <v/>
      </c>
      <c r="T45" s="95" t="str">
        <f>IF('2、物理特性检验'!X45="","",'2、物理特性检验'!X45*0.5)</f>
        <v/>
      </c>
      <c r="U45" s="95" t="str">
        <f>IF('2、物理特性检验'!AA45="","",'2、物理特性检验'!AA45*0.2)</f>
        <v/>
      </c>
      <c r="V45" s="95" t="str">
        <f>IF('2、物理特性检验'!AH45="","",IF(('2、物理特性检验'!AH45&gt;13.5)+('2、物理特性检验'!AH45&lt;10.5),6,IF(ABS('2、物理特性检验'!AH45-'2、物理特性检验'!AI45)&gt;1,3,IF(ABS('2、物理特性检验'!AH45-'2、物理特性检验'!AI45)&gt;0.5,2,""))))</f>
        <v/>
      </c>
      <c r="W45" s="95" t="str">
        <f>IF('2、物理特性检验'!AG45="","",'2、物理特性检验'!AG45*15)</f>
        <v/>
      </c>
      <c r="X45" s="95" t="str">
        <f>IF('2、物理特性检验'!AJ45="","",IF(('2、物理特性检验'!AJ45&gt;=3)*('2、物理特性检验'!AL45=0),4,IF(('2、物理特性检验'!AJ45&gt;=3.5)*('2、物理特性检验'!AL45=1),4,"")))</f>
        <v/>
      </c>
      <c r="Y45" s="95" t="str">
        <f>IF('2、物理特性检验'!AK45="","",'2、物理特性检验'!AK45*5)</f>
        <v/>
      </c>
      <c r="Z45" s="97" t="str">
        <f ca="1">IF('3、外观质量检验'!L45="","",SUMIF(外观!$AI:$AJ,'3、外观质量检验'!L45,外观!$AJ:$AJ)*'3、外观质量检验'!M45)</f>
        <v/>
      </c>
      <c r="AA45" s="97" t="str">
        <f ca="1">IF('3、外观质量检验'!O45="","",SUMIF(外观!$AI:$AJ,'3、外观质量检验'!O45,外观!$AJ:$AJ)*'3、外观质量检验'!P45)</f>
        <v/>
      </c>
      <c r="AB45" s="97" t="str">
        <f ca="1">IF('3、外观质量检验'!R45="","",SUMIF(外观!$AI:$AJ,'3、外观质量检验'!R45,外观!$AJ:$AJ)*'3、外观质量检验'!S45)</f>
        <v/>
      </c>
      <c r="AC45" s="97" t="str">
        <f ca="1">IF('3、外观质量检验'!U45="","",SUMIF(外观!$AI:$AJ,'3、外观质量检验'!U45,外观!$AJ:$AJ)*'3、外观质量检验'!V45)</f>
        <v/>
      </c>
      <c r="AD45" s="97" t="str">
        <f ca="1">IF('3、外观质量检验'!X45="","",SUMIF(外观!$AI:$AJ,'3、外观质量检验'!X45,外观!$AJ:$AJ)*'3、外观质量检验'!Y45)</f>
        <v/>
      </c>
      <c r="AE45" s="97" t="str">
        <f ca="1">IF('3、外观质量检验'!AB45="","",SUMIF(外观!$AI:$AJ,'3、外观质量检验'!AB45,外观!$AJ:$AJ)*'3、外观质量检验'!AC45)</f>
        <v/>
      </c>
      <c r="AF45" s="97" t="str">
        <f ca="1">IF('3、外观质量检验'!AE45="","",SUMIF(外观!$AI:$AJ,'3、外观质量检验'!AE45,外观!$AJ:$AJ)*'3、外观质量检验'!AF45)</f>
        <v/>
      </c>
      <c r="AG45" s="97" t="str">
        <f ca="1">IF('3、外观质量检验'!AH45="","",SUMIF(外观!$AI:$AJ,'3、外观质量检验'!AH45,外观!$AJ:$AJ)*'3、外观质量检验'!AI45)</f>
        <v/>
      </c>
      <c r="AH45" s="97" t="str">
        <f ca="1">IF('3、外观质量检验'!AK45="","",SUMIF(外观!$AI:$AJ,'3、外观质量检验'!AK45,外观!$AJ:$AJ)*'3、外观质量检验'!AL45)</f>
        <v/>
      </c>
      <c r="AI45" s="97" t="str">
        <f ca="1">IF('3、外观质量检验'!AN45="","",SUMIF(外观!$AI:$AJ,'3、外观质量检验'!AN45,外观!$AJ:$AJ)*'3、外观质量检验'!AO45)</f>
        <v/>
      </c>
      <c r="AJ45" s="97" t="str">
        <f ca="1">IF('3、外观质量检验'!AR45="","",SUMIF(外观!$AI:$AJ,'3、外观质量检验'!AR45,外观!$AJ:$AJ)*'3、外观质量检验'!AS45)</f>
        <v/>
      </c>
      <c r="AK45" s="97" t="str">
        <f ca="1">IF('3、外观质量检验'!AU45="","",SUMIF(外观!$AI:$AJ,'3、外观质量检验'!AU45,外观!$AJ:$AJ)*'3、外观质量检验'!AV45)</f>
        <v/>
      </c>
      <c r="AL45" s="97" t="str">
        <f ca="1">IF('3、外观质量检验'!AX45="","",SUMIF(外观!$AI:$AJ,'3、外观质量检验'!AX45,外观!$AJ:$AJ)*'3、外观质量检验'!AY45)</f>
        <v/>
      </c>
      <c r="AM45" s="97" t="str">
        <f ca="1">IF('3、外观质量检验'!BA45="","",SUMIF(外观!$AI:$AJ,'3、外观质量检验'!BA45,外观!$AJ:$AJ)*'3、外观质量检验'!BB45)</f>
        <v/>
      </c>
      <c r="AN45" s="97" t="str">
        <f ca="1">IF('3、外观质量检验'!BD45="","",SUMIF(外观!$AI:$AJ,'3、外观质量检验'!BD45,外观!$AJ:$AJ)*'3、外观质量检验'!BE45)</f>
        <v/>
      </c>
      <c r="AO45" s="97" t="str">
        <f ca="1">IF('3、外观质量检验'!BH45="","",SUMIF(外观!$AI:$AJ,'3、外观质量检验'!BH45,外观!$AJ:$AJ)*'3、外观质量检验'!BI45)</f>
        <v/>
      </c>
      <c r="AP45" s="97" t="str">
        <f ca="1">IF('3、外观质量检验'!BK45="","",SUMIF(外观!$AI:$AJ,'3、外观质量检验'!BK45,外观!$AJ:$AJ)*'3、外观质量检验'!BL45)</f>
        <v/>
      </c>
      <c r="AQ45" s="97" t="str">
        <f ca="1">IF('3、外观质量检验'!BN45="","",SUMIF(外观!$AI:$AJ,'3、外观质量检验'!BN45,外观!$AJ:$AJ)*'3、外观质量检验'!BO45)</f>
        <v/>
      </c>
      <c r="AR45" s="97" t="str">
        <f ca="1">IF('3、外观质量检验'!BQ45="","",SUMIF(外观!$AI:$AJ,'3、外观质量检验'!BQ45,外观!$AJ:$AJ)*'3、外观质量检验'!BR45)</f>
        <v/>
      </c>
      <c r="AS45" s="103" t="str">
        <f ca="1">IF('3、外观质量检验'!BT45="","",SUMIF(外观!$AI:$AJ,'3、外观质量检验'!BT45,外观!$AJ:$AJ)*'3、外观质量检验'!BU45)</f>
        <v/>
      </c>
      <c r="AT45" s="104" t="str">
        <f>IF(('4、感官质量检验'!L45="")+('4、感官质量检验'!M45="")+('4、感官质量检验'!N45="")+('4、感官质量检验'!O45="")+('4、感官质量检验'!P45="")+('4、感官质量检验'!Q45=""),"",SUM('4、感官质量检验'!L45:Q45))</f>
        <v/>
      </c>
      <c r="AU45" s="105" t="str">
        <f>IF('4、感官质量检验'!K45="","",'4、感官质量检验'!K45)</f>
        <v/>
      </c>
      <c r="AV45" s="106" t="str">
        <f>IF('4、感官质量检验'!D45="","",IF('4、感官质量检验'!D45="一类",85,IF('4、感官质量检验'!D45="二、三类",75,60)))</f>
        <v/>
      </c>
      <c r="AW45" s="109" t="str">
        <f>IF(AND(综合判定!AT45="",'4、感官质量检验'!K45=""),"",IF(OR('4、感官质量检验'!K45="异味",'4、感官质量检验'!K45="霉变",'4、感官质量检验'!K45="异味及霉变",综合判定!AT45&lt;AV45),"A类缺陷，批否",IF(综合判定!AT45&lt;('4、感官质量检验'!J45-2),"B类","合格")))</f>
        <v/>
      </c>
      <c r="AX45" s="110" t="str">
        <f>IF('5、主流烟气检验'!R45="","",IF(('5、主流烟气检验'!R45&lt;=4),1,IF(AND('5、主流烟气检验'!R45&gt;=5,'5、主流烟气检验'!R45&lt;=9),1.5,2)))</f>
        <v/>
      </c>
      <c r="AY45" s="106" t="str">
        <f>IF('5、主流烟气检验'!R45="","",IF('5、主流烟气检验'!R45&lt;=8,100,IF(AND('5、主流烟气检验'!R45&gt;=9,'5、主流烟气检验'!R45&lt;=12),80,0)))</f>
        <v/>
      </c>
      <c r="AZ45" s="106" t="str">
        <f>IF('5、主流烟气检验'!S45="","",IF(ABS('5、主流烟气检验'!R45-'5、主流烟气检验'!S45)&lt;=AX45,AY45,0))</f>
        <v/>
      </c>
      <c r="BA45" s="78" t="str">
        <f t="shared" si="3"/>
        <v/>
      </c>
      <c r="BB45" s="106" t="str">
        <f>IF('5、主流烟气检验'!T45="","",IF(('5、主流烟气检验'!T45&lt;=0.4),0.1,IF(AND('5、主流烟气检验'!T45&gt;=0.5,'5、主流烟气检验'!T45&lt;=1),0.2,0.3)))</f>
        <v/>
      </c>
      <c r="BC45" s="106" t="str">
        <f>IF('5、主流烟气检验'!U45="","",IF(ABS('5、主流烟气检验'!T45-'5、主流烟气检验'!U45)&lt;=BB45,100,0))</f>
        <v/>
      </c>
      <c r="BD45" s="106" t="str">
        <f>IF('5、主流烟气检验'!V45="","",IF(('5、主流烟气检验'!V45&lt;=4),1,IF(AND('5、主流烟气检验'!V45&gt;=5,'5、主流烟气检验'!V45&lt;=10),2,3)))</f>
        <v/>
      </c>
      <c r="BE45" s="106" t="str">
        <f>IF('5、主流烟气检验'!V45="","",IF('5、主流烟气检验'!V45&lt;=10,100,IF(AND('5、主流烟气检验'!V45&gt;=11,'5、主流烟气检验'!V45&lt;=15),80,0)))</f>
        <v/>
      </c>
      <c r="BF45" s="109" t="str">
        <f>IF('5、主流烟气检验'!W45="","",IF(ABS('5、主流烟气检验'!W45-'5、主流烟气检验'!V45)&lt;=BD45,BE45,0))</f>
        <v/>
      </c>
      <c r="BG45" s="113" t="str">
        <f ca="1" t="shared" si="4"/>
        <v/>
      </c>
    </row>
    <row r="46" ht="12" customHeight="1" spans="2:59">
      <c r="B46" s="77" t="str">
        <f>IF('1、包装标识检验'!B46="","",'1、包装标识检验'!B46)</f>
        <v/>
      </c>
      <c r="C46" s="78" t="str">
        <f>IF('1、包装标识检验'!C46="","",'1、包装标识检验'!C46)</f>
        <v/>
      </c>
      <c r="D46" s="78" t="str">
        <f>IF('1、包装标识检验'!D46="","",'1、包装标识检验'!D46)</f>
        <v/>
      </c>
      <c r="E46" s="78" t="str">
        <f>IF('1、包装标识检验'!E46="","",'1、包装标识检验'!E46)</f>
        <v/>
      </c>
      <c r="F46" s="79" t="str">
        <f>IF('1、包装标识检验'!F46="","",'1、包装标识检验'!F46)</f>
        <v/>
      </c>
      <c r="G46" s="78" t="str">
        <f>IF('1、包装标识检验'!G46="","",'1、包装标识检验'!G46)</f>
        <v/>
      </c>
      <c r="H46" s="78" t="str">
        <f>IF('1、包装标识检验'!H46="","",'1、包装标识检验'!H46)</f>
        <v/>
      </c>
      <c r="I46" s="88" t="str">
        <f>IF('1、包装标识检验'!I46="","",'1、包装标识检验'!I46)</f>
        <v/>
      </c>
      <c r="J46" s="89" t="str">
        <f>IF('1、包装标识检验'!J46="合格","合格",IF('1、包装标识检验'!J46="","",IF('1、包装标识检验'!J46="A类","A类，批否",IF('1、包装标识检验'!J46="B类","B类，合格"))))</f>
        <v/>
      </c>
      <c r="K46" s="90" t="str">
        <f>IF('1、包装标识检验'!J46="","",IF('1、包装标识检验'!J46="合格",100,IF('1、包装标识检验'!J46="A类",0,100-综合判定!J46)))</f>
        <v/>
      </c>
      <c r="L46" s="77" t="str">
        <f ca="1">IF(B46="","",100-SUM(综合判定!P46,综合判定!Q46,综合判定!R46,综合判定!S46,综合判定!T46,综合判定!U46,综合判定!W46,综合判定!V46,综合判定!X46,综合判定!Y46,综合判定!Z46,综合判定!AA46,综合判定!AB46,综合判定!AC46,综合判定!AD46,综合判定!AE46,综合判定!AF46,综合判定!AG46,综合判定!AH46,综合判定!AI46,综合判定!AJ46,综合判定!AK46,综合判定!AL46,综合判定!AM46,综合判定!AN46,综合判定!AO46,综合判定!AP46,综合判定!AQ46,综合判定!AR46,综合判定!AS46))</f>
        <v/>
      </c>
      <c r="M46" s="78" t="str">
        <f ca="1" t="shared" si="1"/>
        <v/>
      </c>
      <c r="N46" s="91" t="str">
        <f ca="1" t="shared" si="2"/>
        <v/>
      </c>
      <c r="O46" s="92"/>
      <c r="P46" s="93" t="str">
        <f>IF('2、物理特性检验'!L46="","",'2、物理特性检验'!L46*0.2)</f>
        <v/>
      </c>
      <c r="Q46" s="95" t="str">
        <f>IF('2、物理特性检验'!O46="","",'2、物理特性检验'!O46*0.5)</f>
        <v/>
      </c>
      <c r="R46" s="95" t="str">
        <f>IF('2、物理特性检验'!R46="","",'2、物理特性检验'!R46*0.2)</f>
        <v/>
      </c>
      <c r="S46" s="95" t="str">
        <f>IF('2、物理特性检验'!U46="","",'2、物理特性检验'!U46*1)</f>
        <v/>
      </c>
      <c r="T46" s="95" t="str">
        <f>IF('2、物理特性检验'!X46="","",'2、物理特性检验'!X46*0.5)</f>
        <v/>
      </c>
      <c r="U46" s="95" t="str">
        <f>IF('2、物理特性检验'!AA46="","",'2、物理特性检验'!AA46*0.2)</f>
        <v/>
      </c>
      <c r="V46" s="95" t="str">
        <f>IF('2、物理特性检验'!AH46="","",IF(('2、物理特性检验'!AH46&gt;13.5)+('2、物理特性检验'!AH46&lt;10.5),6,IF(ABS('2、物理特性检验'!AH46-'2、物理特性检验'!AI46)&gt;1,3,IF(ABS('2、物理特性检验'!AH46-'2、物理特性检验'!AI46)&gt;0.5,2,""))))</f>
        <v/>
      </c>
      <c r="W46" s="95" t="str">
        <f>IF('2、物理特性检验'!AG46="","",'2、物理特性检验'!AG46*15)</f>
        <v/>
      </c>
      <c r="X46" s="95" t="str">
        <f>IF('2、物理特性检验'!AJ46="","",IF(('2、物理特性检验'!AJ46&gt;=3)*('2、物理特性检验'!AL46=0),4,IF(('2、物理特性检验'!AJ46&gt;=3.5)*('2、物理特性检验'!AL46=1),4,"")))</f>
        <v/>
      </c>
      <c r="Y46" s="95" t="str">
        <f>IF('2、物理特性检验'!AK46="","",'2、物理特性检验'!AK46*5)</f>
        <v/>
      </c>
      <c r="Z46" s="97" t="str">
        <f ca="1">IF('3、外观质量检验'!L46="","",SUMIF(外观!$AI:$AJ,'3、外观质量检验'!L46,外观!$AJ:$AJ)*'3、外观质量检验'!M46)</f>
        <v/>
      </c>
      <c r="AA46" s="97" t="str">
        <f ca="1">IF('3、外观质量检验'!O46="","",SUMIF(外观!$AI:$AJ,'3、外观质量检验'!O46,外观!$AJ:$AJ)*'3、外观质量检验'!P46)</f>
        <v/>
      </c>
      <c r="AB46" s="97" t="str">
        <f ca="1">IF('3、外观质量检验'!R46="","",SUMIF(外观!$AI:$AJ,'3、外观质量检验'!R46,外观!$AJ:$AJ)*'3、外观质量检验'!S46)</f>
        <v/>
      </c>
      <c r="AC46" s="97" t="str">
        <f ca="1">IF('3、外观质量检验'!U46="","",SUMIF(外观!$AI:$AJ,'3、外观质量检验'!U46,外观!$AJ:$AJ)*'3、外观质量检验'!V46)</f>
        <v/>
      </c>
      <c r="AD46" s="97" t="str">
        <f ca="1">IF('3、外观质量检验'!X46="","",SUMIF(外观!$AI:$AJ,'3、外观质量检验'!X46,外观!$AJ:$AJ)*'3、外观质量检验'!Y46)</f>
        <v/>
      </c>
      <c r="AE46" s="97" t="str">
        <f ca="1">IF('3、外观质量检验'!AB46="","",SUMIF(外观!$AI:$AJ,'3、外观质量检验'!AB46,外观!$AJ:$AJ)*'3、外观质量检验'!AC46)</f>
        <v/>
      </c>
      <c r="AF46" s="97" t="str">
        <f ca="1">IF('3、外观质量检验'!AE46="","",SUMIF(外观!$AI:$AJ,'3、外观质量检验'!AE46,外观!$AJ:$AJ)*'3、外观质量检验'!AF46)</f>
        <v/>
      </c>
      <c r="AG46" s="97" t="str">
        <f ca="1">IF('3、外观质量检验'!AH46="","",SUMIF(外观!$AI:$AJ,'3、外观质量检验'!AH46,外观!$AJ:$AJ)*'3、外观质量检验'!AI46)</f>
        <v/>
      </c>
      <c r="AH46" s="97" t="str">
        <f ca="1">IF('3、外观质量检验'!AK46="","",SUMIF(外观!$AI:$AJ,'3、外观质量检验'!AK46,外观!$AJ:$AJ)*'3、外观质量检验'!AL46)</f>
        <v/>
      </c>
      <c r="AI46" s="97" t="str">
        <f ca="1">IF('3、外观质量检验'!AN46="","",SUMIF(外观!$AI:$AJ,'3、外观质量检验'!AN46,外观!$AJ:$AJ)*'3、外观质量检验'!AO46)</f>
        <v/>
      </c>
      <c r="AJ46" s="97" t="str">
        <f ca="1">IF('3、外观质量检验'!AR46="","",SUMIF(外观!$AI:$AJ,'3、外观质量检验'!AR46,外观!$AJ:$AJ)*'3、外观质量检验'!AS46)</f>
        <v/>
      </c>
      <c r="AK46" s="97" t="str">
        <f ca="1">IF('3、外观质量检验'!AU46="","",SUMIF(外观!$AI:$AJ,'3、外观质量检验'!AU46,外观!$AJ:$AJ)*'3、外观质量检验'!AV46)</f>
        <v/>
      </c>
      <c r="AL46" s="97" t="str">
        <f ca="1">IF('3、外观质量检验'!AX46="","",SUMIF(外观!$AI:$AJ,'3、外观质量检验'!AX46,外观!$AJ:$AJ)*'3、外观质量检验'!AY46)</f>
        <v/>
      </c>
      <c r="AM46" s="97" t="str">
        <f ca="1">IF('3、外观质量检验'!BA46="","",SUMIF(外观!$AI:$AJ,'3、外观质量检验'!BA46,外观!$AJ:$AJ)*'3、外观质量检验'!BB46)</f>
        <v/>
      </c>
      <c r="AN46" s="97" t="str">
        <f ca="1">IF('3、外观质量检验'!BD46="","",SUMIF(外观!$AI:$AJ,'3、外观质量检验'!BD46,外观!$AJ:$AJ)*'3、外观质量检验'!BE46)</f>
        <v/>
      </c>
      <c r="AO46" s="97" t="str">
        <f ca="1">IF('3、外观质量检验'!BH46="","",SUMIF(外观!$AI:$AJ,'3、外观质量检验'!BH46,外观!$AJ:$AJ)*'3、外观质量检验'!BI46)</f>
        <v/>
      </c>
      <c r="AP46" s="97" t="str">
        <f ca="1">IF('3、外观质量检验'!BK46="","",SUMIF(外观!$AI:$AJ,'3、外观质量检验'!BK46,外观!$AJ:$AJ)*'3、外观质量检验'!BL46)</f>
        <v/>
      </c>
      <c r="AQ46" s="97" t="str">
        <f ca="1">IF('3、外观质量检验'!BN46="","",SUMIF(外观!$AI:$AJ,'3、外观质量检验'!BN46,外观!$AJ:$AJ)*'3、外观质量检验'!BO46)</f>
        <v/>
      </c>
      <c r="AR46" s="97" t="str">
        <f ca="1">IF('3、外观质量检验'!BQ46="","",SUMIF(外观!$AI:$AJ,'3、外观质量检验'!BQ46,外观!$AJ:$AJ)*'3、外观质量检验'!BR46)</f>
        <v/>
      </c>
      <c r="AS46" s="103" t="str">
        <f ca="1">IF('3、外观质量检验'!BT46="","",SUMIF(外观!$AI:$AJ,'3、外观质量检验'!BT46,外观!$AJ:$AJ)*'3、外观质量检验'!BU46)</f>
        <v/>
      </c>
      <c r="AT46" s="104" t="str">
        <f>IF(('4、感官质量检验'!L46="")+('4、感官质量检验'!M46="")+('4、感官质量检验'!N46="")+('4、感官质量检验'!O46="")+('4、感官质量检验'!P46="")+('4、感官质量检验'!Q46=""),"",SUM('4、感官质量检验'!L46:Q46))</f>
        <v/>
      </c>
      <c r="AU46" s="105" t="str">
        <f>IF('4、感官质量检验'!K46="","",'4、感官质量检验'!K46)</f>
        <v/>
      </c>
      <c r="AV46" s="106" t="str">
        <f>IF('4、感官质量检验'!D46="","",IF('4、感官质量检验'!D46="一类",85,IF('4、感官质量检验'!D46="二、三类",75,60)))</f>
        <v/>
      </c>
      <c r="AW46" s="109" t="str">
        <f>IF(AND(综合判定!AT46="",'4、感官质量检验'!K46=""),"",IF(OR('4、感官质量检验'!K46="异味",'4、感官质量检验'!K46="霉变",'4、感官质量检验'!K46="异味及霉变",综合判定!AT46&lt;AV46),"A类缺陷，批否",IF(综合判定!AT46&lt;('4、感官质量检验'!J46-2),"B类","合格")))</f>
        <v/>
      </c>
      <c r="AX46" s="110" t="str">
        <f>IF('5、主流烟气检验'!R46="","",IF(('5、主流烟气检验'!R46&lt;=4),1,IF(AND('5、主流烟气检验'!R46&gt;=5,'5、主流烟气检验'!R46&lt;=9),1.5,2)))</f>
        <v/>
      </c>
      <c r="AY46" s="106" t="str">
        <f>IF('5、主流烟气检验'!R46="","",IF('5、主流烟气检验'!R46&lt;=8,100,IF(AND('5、主流烟气检验'!R46&gt;=9,'5、主流烟气检验'!R46&lt;=12),80,0)))</f>
        <v/>
      </c>
      <c r="AZ46" s="106" t="str">
        <f>IF('5、主流烟气检验'!S46="","",IF(ABS('5、主流烟气检验'!R46-'5、主流烟气检验'!S46)&lt;=AX46,AY46,0))</f>
        <v/>
      </c>
      <c r="BA46" s="78" t="str">
        <f t="shared" si="3"/>
        <v/>
      </c>
      <c r="BB46" s="106" t="str">
        <f>IF('5、主流烟气检验'!T46="","",IF(('5、主流烟气检验'!T46&lt;=0.4),0.1,IF(AND('5、主流烟气检验'!T46&gt;=0.5,'5、主流烟气检验'!T46&lt;=1),0.2,0.3)))</f>
        <v/>
      </c>
      <c r="BC46" s="106" t="str">
        <f>IF('5、主流烟气检验'!U46="","",IF(ABS('5、主流烟气检验'!T46-'5、主流烟气检验'!U46)&lt;=BB46,100,0))</f>
        <v/>
      </c>
      <c r="BD46" s="106" t="str">
        <f>IF('5、主流烟气检验'!V46="","",IF(('5、主流烟气检验'!V46&lt;=4),1,IF(AND('5、主流烟气检验'!V46&gt;=5,'5、主流烟气检验'!V46&lt;=10),2,3)))</f>
        <v/>
      </c>
      <c r="BE46" s="106" t="str">
        <f>IF('5、主流烟气检验'!V46="","",IF('5、主流烟气检验'!V46&lt;=10,100,IF(AND('5、主流烟气检验'!V46&gt;=11,'5、主流烟气检验'!V46&lt;=15),80,0)))</f>
        <v/>
      </c>
      <c r="BF46" s="109" t="str">
        <f>IF('5、主流烟气检验'!W46="","",IF(ABS('5、主流烟气检验'!W46-'5、主流烟气检验'!V46)&lt;=BD46,BE46,0))</f>
        <v/>
      </c>
      <c r="BG46" s="113" t="str">
        <f ca="1" t="shared" si="4"/>
        <v/>
      </c>
    </row>
    <row r="47" ht="12" customHeight="1" spans="2:59">
      <c r="B47" s="77" t="str">
        <f>IF('1、包装标识检验'!B47="","",'1、包装标识检验'!B47)</f>
        <v/>
      </c>
      <c r="C47" s="78" t="str">
        <f>IF('1、包装标识检验'!C47="","",'1、包装标识检验'!C47)</f>
        <v/>
      </c>
      <c r="D47" s="78" t="str">
        <f>IF('1、包装标识检验'!D47="","",'1、包装标识检验'!D47)</f>
        <v/>
      </c>
      <c r="E47" s="78" t="str">
        <f>IF('1、包装标识检验'!E47="","",'1、包装标识检验'!E47)</f>
        <v/>
      </c>
      <c r="F47" s="79" t="str">
        <f>IF('1、包装标识检验'!F47="","",'1、包装标识检验'!F47)</f>
        <v/>
      </c>
      <c r="G47" s="78" t="str">
        <f>IF('1、包装标识检验'!G47="","",'1、包装标识检验'!G47)</f>
        <v/>
      </c>
      <c r="H47" s="78" t="str">
        <f>IF('1、包装标识检验'!H47="","",'1、包装标识检验'!H47)</f>
        <v/>
      </c>
      <c r="I47" s="88" t="str">
        <f>IF('1、包装标识检验'!I47="","",'1、包装标识检验'!I47)</f>
        <v/>
      </c>
      <c r="J47" s="89" t="str">
        <f>IF('1、包装标识检验'!J47="合格","合格",IF('1、包装标识检验'!J47="","",IF('1、包装标识检验'!J47="A类","A类，批否",IF('1、包装标识检验'!J47="B类","B类，合格"))))</f>
        <v/>
      </c>
      <c r="K47" s="90" t="str">
        <f>IF('1、包装标识检验'!J47="","",IF('1、包装标识检验'!J47="合格",100,IF('1、包装标识检验'!J47="A类",0,100-综合判定!J47)))</f>
        <v/>
      </c>
      <c r="L47" s="77" t="str">
        <f ca="1">IF(B47="","",100-SUM(综合判定!P47,综合判定!Q47,综合判定!R47,综合判定!S47,综合判定!T47,综合判定!U47,综合判定!W47,综合判定!V47,综合判定!X47,综合判定!Y47,综合判定!Z47,综合判定!AA47,综合判定!AB47,综合判定!AC47,综合判定!AD47,综合判定!AE47,综合判定!AF47,综合判定!AG47,综合判定!AH47,综合判定!AI47,综合判定!AJ47,综合判定!AK47,综合判定!AL47,综合判定!AM47,综合判定!AN47,综合判定!AO47,综合判定!AP47,综合判定!AQ47,综合判定!AR47,综合判定!AS47))</f>
        <v/>
      </c>
      <c r="M47" s="78" t="str">
        <f ca="1" t="shared" si="1"/>
        <v/>
      </c>
      <c r="N47" s="91" t="str">
        <f ca="1" t="shared" si="2"/>
        <v/>
      </c>
      <c r="O47" s="92"/>
      <c r="P47" s="93" t="str">
        <f>IF('2、物理特性检验'!L47="","",'2、物理特性检验'!L47*0.2)</f>
        <v/>
      </c>
      <c r="Q47" s="95" t="str">
        <f>IF('2、物理特性检验'!O47="","",'2、物理特性检验'!O47*0.5)</f>
        <v/>
      </c>
      <c r="R47" s="95" t="str">
        <f>IF('2、物理特性检验'!R47="","",'2、物理特性检验'!R47*0.2)</f>
        <v/>
      </c>
      <c r="S47" s="95" t="str">
        <f>IF('2、物理特性检验'!U47="","",'2、物理特性检验'!U47*1)</f>
        <v/>
      </c>
      <c r="T47" s="95" t="str">
        <f>IF('2、物理特性检验'!X47="","",'2、物理特性检验'!X47*0.5)</f>
        <v/>
      </c>
      <c r="U47" s="95" t="str">
        <f>IF('2、物理特性检验'!AA47="","",'2、物理特性检验'!AA47*0.2)</f>
        <v/>
      </c>
      <c r="V47" s="95" t="str">
        <f>IF('2、物理特性检验'!AH47="","",IF(('2、物理特性检验'!AH47&gt;13.5)+('2、物理特性检验'!AH47&lt;10.5),6,IF(ABS('2、物理特性检验'!AH47-'2、物理特性检验'!AI47)&gt;1,3,IF(ABS('2、物理特性检验'!AH47-'2、物理特性检验'!AI47)&gt;0.5,2,""))))</f>
        <v/>
      </c>
      <c r="W47" s="95" t="str">
        <f>IF('2、物理特性检验'!AG47="","",'2、物理特性检验'!AG47*15)</f>
        <v/>
      </c>
      <c r="X47" s="95" t="str">
        <f>IF('2、物理特性检验'!AJ47="","",IF(('2、物理特性检验'!AJ47&gt;=3)*('2、物理特性检验'!AL47=0),4,IF(('2、物理特性检验'!AJ47&gt;=3.5)*('2、物理特性检验'!AL47=1),4,"")))</f>
        <v/>
      </c>
      <c r="Y47" s="95" t="str">
        <f>IF('2、物理特性检验'!AK47="","",'2、物理特性检验'!AK47*5)</f>
        <v/>
      </c>
      <c r="Z47" s="97" t="str">
        <f ca="1">IF('3、外观质量检验'!L47="","",SUMIF(外观!$AI:$AJ,'3、外观质量检验'!L47,外观!$AJ:$AJ)*'3、外观质量检验'!M47)</f>
        <v/>
      </c>
      <c r="AA47" s="97" t="str">
        <f ca="1">IF('3、外观质量检验'!O47="","",SUMIF(外观!$AI:$AJ,'3、外观质量检验'!O47,外观!$AJ:$AJ)*'3、外观质量检验'!P47)</f>
        <v/>
      </c>
      <c r="AB47" s="97" t="str">
        <f ca="1">IF('3、外观质量检验'!R47="","",SUMIF(外观!$AI:$AJ,'3、外观质量检验'!R47,外观!$AJ:$AJ)*'3、外观质量检验'!S47)</f>
        <v/>
      </c>
      <c r="AC47" s="97" t="str">
        <f ca="1">IF('3、外观质量检验'!U47="","",SUMIF(外观!$AI:$AJ,'3、外观质量检验'!U47,外观!$AJ:$AJ)*'3、外观质量检验'!V47)</f>
        <v/>
      </c>
      <c r="AD47" s="97" t="str">
        <f ca="1">IF('3、外观质量检验'!X47="","",SUMIF(外观!$AI:$AJ,'3、外观质量检验'!X47,外观!$AJ:$AJ)*'3、外观质量检验'!Y47)</f>
        <v/>
      </c>
      <c r="AE47" s="97" t="str">
        <f ca="1">IF('3、外观质量检验'!AB47="","",SUMIF(外观!$AI:$AJ,'3、外观质量检验'!AB47,外观!$AJ:$AJ)*'3、外观质量检验'!AC47)</f>
        <v/>
      </c>
      <c r="AF47" s="97" t="str">
        <f ca="1">IF('3、外观质量检验'!AE47="","",SUMIF(外观!$AI:$AJ,'3、外观质量检验'!AE47,外观!$AJ:$AJ)*'3、外观质量检验'!AF47)</f>
        <v/>
      </c>
      <c r="AG47" s="97" t="str">
        <f ca="1">IF('3、外观质量检验'!AH47="","",SUMIF(外观!$AI:$AJ,'3、外观质量检验'!AH47,外观!$AJ:$AJ)*'3、外观质量检验'!AI47)</f>
        <v/>
      </c>
      <c r="AH47" s="97" t="str">
        <f ca="1">IF('3、外观质量检验'!AK47="","",SUMIF(外观!$AI:$AJ,'3、外观质量检验'!AK47,外观!$AJ:$AJ)*'3、外观质量检验'!AL47)</f>
        <v/>
      </c>
      <c r="AI47" s="97" t="str">
        <f ca="1">IF('3、外观质量检验'!AN47="","",SUMIF(外观!$AI:$AJ,'3、外观质量检验'!AN47,外观!$AJ:$AJ)*'3、外观质量检验'!AO47)</f>
        <v/>
      </c>
      <c r="AJ47" s="97" t="str">
        <f ca="1">IF('3、外观质量检验'!AR47="","",SUMIF(外观!$AI:$AJ,'3、外观质量检验'!AR47,外观!$AJ:$AJ)*'3、外观质量检验'!AS47)</f>
        <v/>
      </c>
      <c r="AK47" s="97" t="str">
        <f ca="1">IF('3、外观质量检验'!AU47="","",SUMIF(外观!$AI:$AJ,'3、外观质量检验'!AU47,外观!$AJ:$AJ)*'3、外观质量检验'!AV47)</f>
        <v/>
      </c>
      <c r="AL47" s="97" t="str">
        <f ca="1">IF('3、外观质量检验'!AX47="","",SUMIF(外观!$AI:$AJ,'3、外观质量检验'!AX47,外观!$AJ:$AJ)*'3、外观质量检验'!AY47)</f>
        <v/>
      </c>
      <c r="AM47" s="97" t="str">
        <f ca="1">IF('3、外观质量检验'!BA47="","",SUMIF(外观!$AI:$AJ,'3、外观质量检验'!BA47,外观!$AJ:$AJ)*'3、外观质量检验'!BB47)</f>
        <v/>
      </c>
      <c r="AN47" s="97" t="str">
        <f ca="1">IF('3、外观质量检验'!BD47="","",SUMIF(外观!$AI:$AJ,'3、外观质量检验'!BD47,外观!$AJ:$AJ)*'3、外观质量检验'!BE47)</f>
        <v/>
      </c>
      <c r="AO47" s="97" t="str">
        <f ca="1">IF('3、外观质量检验'!BH47="","",SUMIF(外观!$AI:$AJ,'3、外观质量检验'!BH47,外观!$AJ:$AJ)*'3、外观质量检验'!BI47)</f>
        <v/>
      </c>
      <c r="AP47" s="97" t="str">
        <f ca="1">IF('3、外观质量检验'!BK47="","",SUMIF(外观!$AI:$AJ,'3、外观质量检验'!BK47,外观!$AJ:$AJ)*'3、外观质量检验'!BL47)</f>
        <v/>
      </c>
      <c r="AQ47" s="97" t="str">
        <f ca="1">IF('3、外观质量检验'!BN47="","",SUMIF(外观!$AI:$AJ,'3、外观质量检验'!BN47,外观!$AJ:$AJ)*'3、外观质量检验'!BO47)</f>
        <v/>
      </c>
      <c r="AR47" s="97" t="str">
        <f ca="1">IF('3、外观质量检验'!BQ47="","",SUMIF(外观!$AI:$AJ,'3、外观质量检验'!BQ47,外观!$AJ:$AJ)*'3、外观质量检验'!BR47)</f>
        <v/>
      </c>
      <c r="AS47" s="103" t="str">
        <f ca="1">IF('3、外观质量检验'!BT47="","",SUMIF(外观!$AI:$AJ,'3、外观质量检验'!BT47,外观!$AJ:$AJ)*'3、外观质量检验'!BU47)</f>
        <v/>
      </c>
      <c r="AT47" s="104" t="str">
        <f>IF(('4、感官质量检验'!L47="")+('4、感官质量检验'!M47="")+('4、感官质量检验'!N47="")+('4、感官质量检验'!O47="")+('4、感官质量检验'!P47="")+('4、感官质量检验'!Q47=""),"",SUM('4、感官质量检验'!L47:Q47))</f>
        <v/>
      </c>
      <c r="AU47" s="105" t="str">
        <f>IF('4、感官质量检验'!K47="","",'4、感官质量检验'!K47)</f>
        <v/>
      </c>
      <c r="AV47" s="106" t="str">
        <f>IF('4、感官质量检验'!D47="","",IF('4、感官质量检验'!D47="一类",85,IF('4、感官质量检验'!D47="二、三类",75,60)))</f>
        <v/>
      </c>
      <c r="AW47" s="109" t="str">
        <f>IF(AND(综合判定!AT47="",'4、感官质量检验'!K47=""),"",IF(OR('4、感官质量检验'!K47="异味",'4、感官质量检验'!K47="霉变",'4、感官质量检验'!K47="异味及霉变",综合判定!AT47&lt;AV47),"A类缺陷，批否",IF(综合判定!AT47&lt;('4、感官质量检验'!J47-2),"B类","合格")))</f>
        <v/>
      </c>
      <c r="AX47" s="110" t="str">
        <f>IF('5、主流烟气检验'!R47="","",IF(('5、主流烟气检验'!R47&lt;=4),1,IF(AND('5、主流烟气检验'!R47&gt;=5,'5、主流烟气检验'!R47&lt;=9),1.5,2)))</f>
        <v/>
      </c>
      <c r="AY47" s="106" t="str">
        <f>IF('5、主流烟气检验'!R47="","",IF('5、主流烟气检验'!R47&lt;=8,100,IF(AND('5、主流烟气检验'!R47&gt;=9,'5、主流烟气检验'!R47&lt;=12),80,0)))</f>
        <v/>
      </c>
      <c r="AZ47" s="106" t="str">
        <f>IF('5、主流烟气检验'!S47="","",IF(ABS('5、主流烟气检验'!R47-'5、主流烟气检验'!S47)&lt;=AX47,AY47,0))</f>
        <v/>
      </c>
      <c r="BA47" s="78" t="str">
        <f t="shared" si="3"/>
        <v/>
      </c>
      <c r="BB47" s="106" t="str">
        <f>IF('5、主流烟气检验'!T47="","",IF(('5、主流烟气检验'!T47&lt;=0.4),0.1,IF(AND('5、主流烟气检验'!T47&gt;=0.5,'5、主流烟气检验'!T47&lt;=1),0.2,0.3)))</f>
        <v/>
      </c>
      <c r="BC47" s="106" t="str">
        <f>IF('5、主流烟气检验'!U47="","",IF(ABS('5、主流烟气检验'!T47-'5、主流烟气检验'!U47)&lt;=BB47,100,0))</f>
        <v/>
      </c>
      <c r="BD47" s="106" t="str">
        <f>IF('5、主流烟气检验'!V47="","",IF(('5、主流烟气检验'!V47&lt;=4),1,IF(AND('5、主流烟气检验'!V47&gt;=5,'5、主流烟气检验'!V47&lt;=10),2,3)))</f>
        <v/>
      </c>
      <c r="BE47" s="106" t="str">
        <f>IF('5、主流烟气检验'!V47="","",IF('5、主流烟气检验'!V47&lt;=10,100,IF(AND('5、主流烟气检验'!V47&gt;=11,'5、主流烟气检验'!V47&lt;=15),80,0)))</f>
        <v/>
      </c>
      <c r="BF47" s="109" t="str">
        <f>IF('5、主流烟气检验'!W47="","",IF(ABS('5、主流烟气检验'!W47-'5、主流烟气检验'!V47)&lt;=BD47,BE47,0))</f>
        <v/>
      </c>
      <c r="BG47" s="113" t="str">
        <f ca="1" t="shared" si="4"/>
        <v/>
      </c>
    </row>
    <row r="48" ht="12" customHeight="1" spans="2:59">
      <c r="B48" s="77" t="str">
        <f>IF('1、包装标识检验'!B48="","",'1、包装标识检验'!B48)</f>
        <v/>
      </c>
      <c r="C48" s="78" t="str">
        <f>IF('1、包装标识检验'!C48="","",'1、包装标识检验'!C48)</f>
        <v/>
      </c>
      <c r="D48" s="78" t="str">
        <f>IF('1、包装标识检验'!D48="","",'1、包装标识检验'!D48)</f>
        <v/>
      </c>
      <c r="E48" s="78" t="str">
        <f>IF('1、包装标识检验'!E48="","",'1、包装标识检验'!E48)</f>
        <v/>
      </c>
      <c r="F48" s="79" t="str">
        <f>IF('1、包装标识检验'!F48="","",'1、包装标识检验'!F48)</f>
        <v/>
      </c>
      <c r="G48" s="78" t="str">
        <f>IF('1、包装标识检验'!G48="","",'1、包装标识检验'!G48)</f>
        <v/>
      </c>
      <c r="H48" s="78" t="str">
        <f>IF('1、包装标识检验'!H48="","",'1、包装标识检验'!H48)</f>
        <v/>
      </c>
      <c r="I48" s="88" t="str">
        <f>IF('1、包装标识检验'!I48="","",'1、包装标识检验'!I48)</f>
        <v/>
      </c>
      <c r="J48" s="89" t="str">
        <f>IF('1、包装标识检验'!J48="合格","合格",IF('1、包装标识检验'!J48="","",IF('1、包装标识检验'!J48="A类","A类，批否",IF('1、包装标识检验'!J48="B类","B类，合格"))))</f>
        <v/>
      </c>
      <c r="K48" s="90" t="str">
        <f>IF('1、包装标识检验'!J48="","",IF('1、包装标识检验'!J48="合格",100,IF('1、包装标识检验'!J48="A类",0,100-综合判定!J48)))</f>
        <v/>
      </c>
      <c r="L48" s="77" t="str">
        <f ca="1">IF(B48="","",100-SUM(综合判定!P48,综合判定!Q48,综合判定!R48,综合判定!S48,综合判定!T48,综合判定!U48,综合判定!W48,综合判定!V48,综合判定!X48,综合判定!Y48,综合判定!Z48,综合判定!AA48,综合判定!AB48,综合判定!AC48,综合判定!AD48,综合判定!AE48,综合判定!AF48,综合判定!AG48,综合判定!AH48,综合判定!AI48,综合判定!AJ48,综合判定!AK48,综合判定!AL48,综合判定!AM48,综合判定!AN48,综合判定!AO48,综合判定!AP48,综合判定!AQ48,综合判定!AR48,综合判定!AS48))</f>
        <v/>
      </c>
      <c r="M48" s="78" t="str">
        <f ca="1" t="shared" si="1"/>
        <v/>
      </c>
      <c r="N48" s="91" t="str">
        <f ca="1" t="shared" si="2"/>
        <v/>
      </c>
      <c r="O48" s="92"/>
      <c r="P48" s="93" t="str">
        <f>IF('2、物理特性检验'!L48="","",'2、物理特性检验'!L48*0.2)</f>
        <v/>
      </c>
      <c r="Q48" s="95" t="str">
        <f>IF('2、物理特性检验'!O48="","",'2、物理特性检验'!O48*0.5)</f>
        <v/>
      </c>
      <c r="R48" s="95" t="str">
        <f>IF('2、物理特性检验'!R48="","",'2、物理特性检验'!R48*0.2)</f>
        <v/>
      </c>
      <c r="S48" s="95" t="str">
        <f>IF('2、物理特性检验'!U48="","",'2、物理特性检验'!U48*1)</f>
        <v/>
      </c>
      <c r="T48" s="95" t="str">
        <f>IF('2、物理特性检验'!X48="","",'2、物理特性检验'!X48*0.5)</f>
        <v/>
      </c>
      <c r="U48" s="95" t="str">
        <f>IF('2、物理特性检验'!AA48="","",'2、物理特性检验'!AA48*0.2)</f>
        <v/>
      </c>
      <c r="V48" s="95" t="str">
        <f>IF('2、物理特性检验'!AH48="","",IF(('2、物理特性检验'!AH48&gt;13.5)+('2、物理特性检验'!AH48&lt;10.5),6,IF(ABS('2、物理特性检验'!AH48-'2、物理特性检验'!AI48)&gt;1,3,IF(ABS('2、物理特性检验'!AH48-'2、物理特性检验'!AI48)&gt;0.5,2,""))))</f>
        <v/>
      </c>
      <c r="W48" s="95" t="str">
        <f>IF('2、物理特性检验'!AG48="","",'2、物理特性检验'!AG48*15)</f>
        <v/>
      </c>
      <c r="X48" s="95" t="str">
        <f>IF('2、物理特性检验'!AJ48="","",IF(('2、物理特性检验'!AJ48&gt;=3)*('2、物理特性检验'!AL48=0),4,IF(('2、物理特性检验'!AJ48&gt;=3.5)*('2、物理特性检验'!AL48=1),4,"")))</f>
        <v/>
      </c>
      <c r="Y48" s="95" t="str">
        <f>IF('2、物理特性检验'!AK48="","",'2、物理特性检验'!AK48*5)</f>
        <v/>
      </c>
      <c r="Z48" s="97" t="str">
        <f ca="1">IF('3、外观质量检验'!L48="","",SUMIF(外观!$AI:$AJ,'3、外观质量检验'!L48,外观!$AJ:$AJ)*'3、外观质量检验'!M48)</f>
        <v/>
      </c>
      <c r="AA48" s="97" t="str">
        <f ca="1">IF('3、外观质量检验'!O48="","",SUMIF(外观!$AI:$AJ,'3、外观质量检验'!O48,外观!$AJ:$AJ)*'3、外观质量检验'!P48)</f>
        <v/>
      </c>
      <c r="AB48" s="97" t="str">
        <f ca="1">IF('3、外观质量检验'!R48="","",SUMIF(外观!$AI:$AJ,'3、外观质量检验'!R48,外观!$AJ:$AJ)*'3、外观质量检验'!S48)</f>
        <v/>
      </c>
      <c r="AC48" s="97" t="str">
        <f ca="1">IF('3、外观质量检验'!U48="","",SUMIF(外观!$AI:$AJ,'3、外观质量检验'!U48,外观!$AJ:$AJ)*'3、外观质量检验'!V48)</f>
        <v/>
      </c>
      <c r="AD48" s="97" t="str">
        <f ca="1">IF('3、外观质量检验'!X48="","",SUMIF(外观!$AI:$AJ,'3、外观质量检验'!X48,外观!$AJ:$AJ)*'3、外观质量检验'!Y48)</f>
        <v/>
      </c>
      <c r="AE48" s="97" t="str">
        <f ca="1">IF('3、外观质量检验'!AB48="","",SUMIF(外观!$AI:$AJ,'3、外观质量检验'!AB48,外观!$AJ:$AJ)*'3、外观质量检验'!AC48)</f>
        <v/>
      </c>
      <c r="AF48" s="97" t="str">
        <f ca="1">IF('3、外观质量检验'!AE48="","",SUMIF(外观!$AI:$AJ,'3、外观质量检验'!AE48,外观!$AJ:$AJ)*'3、外观质量检验'!AF48)</f>
        <v/>
      </c>
      <c r="AG48" s="97" t="str">
        <f ca="1">IF('3、外观质量检验'!AH48="","",SUMIF(外观!$AI:$AJ,'3、外观质量检验'!AH48,外观!$AJ:$AJ)*'3、外观质量检验'!AI48)</f>
        <v/>
      </c>
      <c r="AH48" s="97" t="str">
        <f ca="1">IF('3、外观质量检验'!AK48="","",SUMIF(外观!$AI:$AJ,'3、外观质量检验'!AK48,外观!$AJ:$AJ)*'3、外观质量检验'!AL48)</f>
        <v/>
      </c>
      <c r="AI48" s="97" t="str">
        <f ca="1">IF('3、外观质量检验'!AN48="","",SUMIF(外观!$AI:$AJ,'3、外观质量检验'!AN48,外观!$AJ:$AJ)*'3、外观质量检验'!AO48)</f>
        <v/>
      </c>
      <c r="AJ48" s="97" t="str">
        <f ca="1">IF('3、外观质量检验'!AR48="","",SUMIF(外观!$AI:$AJ,'3、外观质量检验'!AR48,外观!$AJ:$AJ)*'3、外观质量检验'!AS48)</f>
        <v/>
      </c>
      <c r="AK48" s="97" t="str">
        <f ca="1">IF('3、外观质量检验'!AU48="","",SUMIF(外观!$AI:$AJ,'3、外观质量检验'!AU48,外观!$AJ:$AJ)*'3、外观质量检验'!AV48)</f>
        <v/>
      </c>
      <c r="AL48" s="97" t="str">
        <f ca="1">IF('3、外观质量检验'!AX48="","",SUMIF(外观!$AI:$AJ,'3、外观质量检验'!AX48,外观!$AJ:$AJ)*'3、外观质量检验'!AY48)</f>
        <v/>
      </c>
      <c r="AM48" s="97" t="str">
        <f ca="1">IF('3、外观质量检验'!BA48="","",SUMIF(外观!$AI:$AJ,'3、外观质量检验'!BA48,外观!$AJ:$AJ)*'3、外观质量检验'!BB48)</f>
        <v/>
      </c>
      <c r="AN48" s="97" t="str">
        <f ca="1">IF('3、外观质量检验'!BD48="","",SUMIF(外观!$AI:$AJ,'3、外观质量检验'!BD48,外观!$AJ:$AJ)*'3、外观质量检验'!BE48)</f>
        <v/>
      </c>
      <c r="AO48" s="97" t="str">
        <f ca="1">IF('3、外观质量检验'!BH48="","",SUMIF(外观!$AI:$AJ,'3、外观质量检验'!BH48,外观!$AJ:$AJ)*'3、外观质量检验'!BI48)</f>
        <v/>
      </c>
      <c r="AP48" s="97" t="str">
        <f ca="1">IF('3、外观质量检验'!BK48="","",SUMIF(外观!$AI:$AJ,'3、外观质量检验'!BK48,外观!$AJ:$AJ)*'3、外观质量检验'!BL48)</f>
        <v/>
      </c>
      <c r="AQ48" s="97" t="str">
        <f ca="1">IF('3、外观质量检验'!BN48="","",SUMIF(外观!$AI:$AJ,'3、外观质量检验'!BN48,外观!$AJ:$AJ)*'3、外观质量检验'!BO48)</f>
        <v/>
      </c>
      <c r="AR48" s="97" t="str">
        <f ca="1">IF('3、外观质量检验'!BQ48="","",SUMIF(外观!$AI:$AJ,'3、外观质量检验'!BQ48,外观!$AJ:$AJ)*'3、外观质量检验'!BR48)</f>
        <v/>
      </c>
      <c r="AS48" s="103" t="str">
        <f ca="1">IF('3、外观质量检验'!BT48="","",SUMIF(外观!$AI:$AJ,'3、外观质量检验'!BT48,外观!$AJ:$AJ)*'3、外观质量检验'!BU48)</f>
        <v/>
      </c>
      <c r="AT48" s="104" t="str">
        <f>IF(('4、感官质量检验'!L48="")+('4、感官质量检验'!M48="")+('4、感官质量检验'!N48="")+('4、感官质量检验'!O48="")+('4、感官质量检验'!P48="")+('4、感官质量检验'!Q48=""),"",SUM('4、感官质量检验'!L48:Q48))</f>
        <v/>
      </c>
      <c r="AU48" s="105" t="str">
        <f>IF('4、感官质量检验'!K48="","",'4、感官质量检验'!K48)</f>
        <v/>
      </c>
      <c r="AV48" s="106" t="str">
        <f>IF('4、感官质量检验'!D48="","",IF('4、感官质量检验'!D48="一类",85,IF('4、感官质量检验'!D48="二、三类",75,60)))</f>
        <v/>
      </c>
      <c r="AW48" s="109" t="str">
        <f>IF(AND(综合判定!AT48="",'4、感官质量检验'!K48=""),"",IF(OR('4、感官质量检验'!K48="异味",'4、感官质量检验'!K48="霉变",'4、感官质量检验'!K48="异味及霉变",综合判定!AT48&lt;AV48),"A类缺陷，批否",IF(综合判定!AT48&lt;('4、感官质量检验'!J48-2),"B类","合格")))</f>
        <v/>
      </c>
      <c r="AX48" s="110" t="str">
        <f>IF('5、主流烟气检验'!R48="","",IF(('5、主流烟气检验'!R48&lt;=4),1,IF(AND('5、主流烟气检验'!R48&gt;=5,'5、主流烟气检验'!R48&lt;=9),1.5,2)))</f>
        <v/>
      </c>
      <c r="AY48" s="106" t="str">
        <f>IF('5、主流烟气检验'!R48="","",IF('5、主流烟气检验'!R48&lt;=8,100,IF(AND('5、主流烟气检验'!R48&gt;=9,'5、主流烟气检验'!R48&lt;=12),80,0)))</f>
        <v/>
      </c>
      <c r="AZ48" s="106" t="str">
        <f>IF('5、主流烟气检验'!S48="","",IF(ABS('5、主流烟气检验'!R48-'5、主流烟气检验'!S48)&lt;=AX48,AY48,0))</f>
        <v/>
      </c>
      <c r="BA48" s="78" t="str">
        <f t="shared" si="3"/>
        <v/>
      </c>
      <c r="BB48" s="106" t="str">
        <f>IF('5、主流烟气检验'!T48="","",IF(('5、主流烟气检验'!T48&lt;=0.4),0.1,IF(AND('5、主流烟气检验'!T48&gt;=0.5,'5、主流烟气检验'!T48&lt;=1),0.2,0.3)))</f>
        <v/>
      </c>
      <c r="BC48" s="106" t="str">
        <f>IF('5、主流烟气检验'!U48="","",IF(ABS('5、主流烟气检验'!T48-'5、主流烟气检验'!U48)&lt;=BB48,100,0))</f>
        <v/>
      </c>
      <c r="BD48" s="106" t="str">
        <f>IF('5、主流烟气检验'!V48="","",IF(('5、主流烟气检验'!V48&lt;=4),1,IF(AND('5、主流烟气检验'!V48&gt;=5,'5、主流烟气检验'!V48&lt;=10),2,3)))</f>
        <v/>
      </c>
      <c r="BE48" s="106" t="str">
        <f>IF('5、主流烟气检验'!V48="","",IF('5、主流烟气检验'!V48&lt;=10,100,IF(AND('5、主流烟气检验'!V48&gt;=11,'5、主流烟气检验'!V48&lt;=15),80,0)))</f>
        <v/>
      </c>
      <c r="BF48" s="109" t="str">
        <f>IF('5、主流烟气检验'!W48="","",IF(ABS('5、主流烟气检验'!W48-'5、主流烟气检验'!V48)&lt;=BD48,BE48,0))</f>
        <v/>
      </c>
      <c r="BG48" s="113" t="str">
        <f ca="1" t="shared" si="4"/>
        <v/>
      </c>
    </row>
    <row r="49" ht="12" customHeight="1" spans="2:59">
      <c r="B49" s="77" t="str">
        <f>IF('1、包装标识检验'!B49="","",'1、包装标识检验'!B49)</f>
        <v/>
      </c>
      <c r="C49" s="78" t="str">
        <f>IF('1、包装标识检验'!C49="","",'1、包装标识检验'!C49)</f>
        <v/>
      </c>
      <c r="D49" s="78" t="str">
        <f>IF('1、包装标识检验'!D49="","",'1、包装标识检验'!D49)</f>
        <v/>
      </c>
      <c r="E49" s="78" t="str">
        <f>IF('1、包装标识检验'!E49="","",'1、包装标识检验'!E49)</f>
        <v/>
      </c>
      <c r="F49" s="79" t="str">
        <f>IF('1、包装标识检验'!F49="","",'1、包装标识检验'!F49)</f>
        <v/>
      </c>
      <c r="G49" s="78" t="str">
        <f>IF('1、包装标识检验'!G49="","",'1、包装标识检验'!G49)</f>
        <v/>
      </c>
      <c r="H49" s="78" t="str">
        <f>IF('1、包装标识检验'!H49="","",'1、包装标识检验'!H49)</f>
        <v/>
      </c>
      <c r="I49" s="88" t="str">
        <f>IF('1、包装标识检验'!I49="","",'1、包装标识检验'!I49)</f>
        <v/>
      </c>
      <c r="J49" s="89" t="str">
        <f>IF('1、包装标识检验'!J49="合格","合格",IF('1、包装标识检验'!J49="","",IF('1、包装标识检验'!J49="A类","A类，批否",IF('1、包装标识检验'!J49="B类","B类，合格"))))</f>
        <v/>
      </c>
      <c r="K49" s="90" t="str">
        <f>IF('1、包装标识检验'!J49="","",IF('1、包装标识检验'!J49="合格",100,IF('1、包装标识检验'!J49="A类",0,100-综合判定!J49)))</f>
        <v/>
      </c>
      <c r="L49" s="77" t="str">
        <f ca="1">IF(B49="","",100-SUM(综合判定!P49,综合判定!Q49,综合判定!R49,综合判定!S49,综合判定!T49,综合判定!U49,综合判定!W49,综合判定!V49,综合判定!X49,综合判定!Y49,综合判定!Z49,综合判定!AA49,综合判定!AB49,综合判定!AC49,综合判定!AD49,综合判定!AE49,综合判定!AF49,综合判定!AG49,综合判定!AH49,综合判定!AI49,综合判定!AJ49,综合判定!AK49,综合判定!AL49,综合判定!AM49,综合判定!AN49,综合判定!AO49,综合判定!AP49,综合判定!AQ49,综合判定!AR49,综合判定!AS49))</f>
        <v/>
      </c>
      <c r="M49" s="78" t="str">
        <f ca="1" t="shared" si="1"/>
        <v/>
      </c>
      <c r="N49" s="91" t="str">
        <f ca="1" t="shared" si="2"/>
        <v/>
      </c>
      <c r="O49" s="92"/>
      <c r="P49" s="93" t="str">
        <f>IF('2、物理特性检验'!L49="","",'2、物理特性检验'!L49*0.2)</f>
        <v/>
      </c>
      <c r="Q49" s="95" t="str">
        <f>IF('2、物理特性检验'!O49="","",'2、物理特性检验'!O49*0.5)</f>
        <v/>
      </c>
      <c r="R49" s="95" t="str">
        <f>IF('2、物理特性检验'!R49="","",'2、物理特性检验'!R49*0.2)</f>
        <v/>
      </c>
      <c r="S49" s="95" t="str">
        <f>IF('2、物理特性检验'!U49="","",'2、物理特性检验'!U49*1)</f>
        <v/>
      </c>
      <c r="T49" s="95" t="str">
        <f>IF('2、物理特性检验'!X49="","",'2、物理特性检验'!X49*0.5)</f>
        <v/>
      </c>
      <c r="U49" s="95" t="str">
        <f>IF('2、物理特性检验'!AA49="","",'2、物理特性检验'!AA49*0.2)</f>
        <v/>
      </c>
      <c r="V49" s="95" t="str">
        <f>IF('2、物理特性检验'!AH49="","",IF(('2、物理特性检验'!AH49&gt;13.5)+('2、物理特性检验'!AH49&lt;10.5),6,IF(ABS('2、物理特性检验'!AH49-'2、物理特性检验'!AI49)&gt;1,3,IF(ABS('2、物理特性检验'!AH49-'2、物理特性检验'!AI49)&gt;0.5,2,""))))</f>
        <v/>
      </c>
      <c r="W49" s="95" t="str">
        <f>IF('2、物理特性检验'!AG49="","",'2、物理特性检验'!AG49*15)</f>
        <v/>
      </c>
      <c r="X49" s="95" t="str">
        <f>IF('2、物理特性检验'!AJ49="","",IF(('2、物理特性检验'!AJ49&gt;=3)*('2、物理特性检验'!AL49=0),4,IF(('2、物理特性检验'!AJ49&gt;=3.5)*('2、物理特性检验'!AL49=1),4,"")))</f>
        <v/>
      </c>
      <c r="Y49" s="95" t="str">
        <f>IF('2、物理特性检验'!AK49="","",'2、物理特性检验'!AK49*5)</f>
        <v/>
      </c>
      <c r="Z49" s="97" t="str">
        <f ca="1">IF('3、外观质量检验'!L49="","",SUMIF(外观!$AI:$AJ,'3、外观质量检验'!L49,外观!$AJ:$AJ)*'3、外观质量检验'!M49)</f>
        <v/>
      </c>
      <c r="AA49" s="97" t="str">
        <f ca="1">IF('3、外观质量检验'!O49="","",SUMIF(外观!$AI:$AJ,'3、外观质量检验'!O49,外观!$AJ:$AJ)*'3、外观质量检验'!P49)</f>
        <v/>
      </c>
      <c r="AB49" s="97" t="str">
        <f ca="1">IF('3、外观质量检验'!R49="","",SUMIF(外观!$AI:$AJ,'3、外观质量检验'!R49,外观!$AJ:$AJ)*'3、外观质量检验'!S49)</f>
        <v/>
      </c>
      <c r="AC49" s="97" t="str">
        <f ca="1">IF('3、外观质量检验'!U49="","",SUMIF(外观!$AI:$AJ,'3、外观质量检验'!U49,外观!$AJ:$AJ)*'3、外观质量检验'!V49)</f>
        <v/>
      </c>
      <c r="AD49" s="97" t="str">
        <f ca="1">IF('3、外观质量检验'!X49="","",SUMIF(外观!$AI:$AJ,'3、外观质量检验'!X49,外观!$AJ:$AJ)*'3、外观质量检验'!Y49)</f>
        <v/>
      </c>
      <c r="AE49" s="97" t="str">
        <f ca="1">IF('3、外观质量检验'!AB49="","",SUMIF(外观!$AI:$AJ,'3、外观质量检验'!AB49,外观!$AJ:$AJ)*'3、外观质量检验'!AC49)</f>
        <v/>
      </c>
      <c r="AF49" s="97" t="str">
        <f ca="1">IF('3、外观质量检验'!AE49="","",SUMIF(外观!$AI:$AJ,'3、外观质量检验'!AE49,外观!$AJ:$AJ)*'3、外观质量检验'!AF49)</f>
        <v/>
      </c>
      <c r="AG49" s="97" t="str">
        <f ca="1">IF('3、外观质量检验'!AH49="","",SUMIF(外观!$AI:$AJ,'3、外观质量检验'!AH49,外观!$AJ:$AJ)*'3、外观质量检验'!AI49)</f>
        <v/>
      </c>
      <c r="AH49" s="97" t="str">
        <f ca="1">IF('3、外观质量检验'!AK49="","",SUMIF(外观!$AI:$AJ,'3、外观质量检验'!AK49,外观!$AJ:$AJ)*'3、外观质量检验'!AL49)</f>
        <v/>
      </c>
      <c r="AI49" s="97" t="str">
        <f ca="1">IF('3、外观质量检验'!AN49="","",SUMIF(外观!$AI:$AJ,'3、外观质量检验'!AN49,外观!$AJ:$AJ)*'3、外观质量检验'!AO49)</f>
        <v/>
      </c>
      <c r="AJ49" s="97" t="str">
        <f ca="1">IF('3、外观质量检验'!AR49="","",SUMIF(外观!$AI:$AJ,'3、外观质量检验'!AR49,外观!$AJ:$AJ)*'3、外观质量检验'!AS49)</f>
        <v/>
      </c>
      <c r="AK49" s="97" t="str">
        <f ca="1">IF('3、外观质量检验'!AU49="","",SUMIF(外观!$AI:$AJ,'3、外观质量检验'!AU49,外观!$AJ:$AJ)*'3、外观质量检验'!AV49)</f>
        <v/>
      </c>
      <c r="AL49" s="97" t="str">
        <f ca="1">IF('3、外观质量检验'!AX49="","",SUMIF(外观!$AI:$AJ,'3、外观质量检验'!AX49,外观!$AJ:$AJ)*'3、外观质量检验'!AY49)</f>
        <v/>
      </c>
      <c r="AM49" s="97" t="str">
        <f ca="1">IF('3、外观质量检验'!BA49="","",SUMIF(外观!$AI:$AJ,'3、外观质量检验'!BA49,外观!$AJ:$AJ)*'3、外观质量检验'!BB49)</f>
        <v/>
      </c>
      <c r="AN49" s="97" t="str">
        <f ca="1">IF('3、外观质量检验'!BD49="","",SUMIF(外观!$AI:$AJ,'3、外观质量检验'!BD49,外观!$AJ:$AJ)*'3、外观质量检验'!BE49)</f>
        <v/>
      </c>
      <c r="AO49" s="97" t="str">
        <f ca="1">IF('3、外观质量检验'!BH49="","",SUMIF(外观!$AI:$AJ,'3、外观质量检验'!BH49,外观!$AJ:$AJ)*'3、外观质量检验'!BI49)</f>
        <v/>
      </c>
      <c r="AP49" s="97" t="str">
        <f ca="1">IF('3、外观质量检验'!BK49="","",SUMIF(外观!$AI:$AJ,'3、外观质量检验'!BK49,外观!$AJ:$AJ)*'3、外观质量检验'!BL49)</f>
        <v/>
      </c>
      <c r="AQ49" s="97" t="str">
        <f ca="1">IF('3、外观质量检验'!BN49="","",SUMIF(外观!$AI:$AJ,'3、外观质量检验'!BN49,外观!$AJ:$AJ)*'3、外观质量检验'!BO49)</f>
        <v/>
      </c>
      <c r="AR49" s="97" t="str">
        <f ca="1">IF('3、外观质量检验'!BQ49="","",SUMIF(外观!$AI:$AJ,'3、外观质量检验'!BQ49,外观!$AJ:$AJ)*'3、外观质量检验'!BR49)</f>
        <v/>
      </c>
      <c r="AS49" s="103" t="str">
        <f ca="1">IF('3、外观质量检验'!BT49="","",SUMIF(外观!$AI:$AJ,'3、外观质量检验'!BT49,外观!$AJ:$AJ)*'3、外观质量检验'!BU49)</f>
        <v/>
      </c>
      <c r="AT49" s="104" t="str">
        <f>IF(('4、感官质量检验'!L49="")+('4、感官质量检验'!M49="")+('4、感官质量检验'!N49="")+('4、感官质量检验'!O49="")+('4、感官质量检验'!P49="")+('4、感官质量检验'!Q49=""),"",SUM('4、感官质量检验'!L49:Q49))</f>
        <v/>
      </c>
      <c r="AU49" s="105" t="str">
        <f>IF('4、感官质量检验'!K49="","",'4、感官质量检验'!K49)</f>
        <v/>
      </c>
      <c r="AV49" s="106" t="str">
        <f>IF('4、感官质量检验'!D49="","",IF('4、感官质量检验'!D49="一类",85,IF('4、感官质量检验'!D49="二、三类",75,60)))</f>
        <v/>
      </c>
      <c r="AW49" s="109" t="str">
        <f>IF(AND(综合判定!AT49="",'4、感官质量检验'!K49=""),"",IF(OR('4、感官质量检验'!K49="异味",'4、感官质量检验'!K49="霉变",'4、感官质量检验'!K49="异味及霉变",综合判定!AT49&lt;AV49),"A类缺陷，批否",IF(综合判定!AT49&lt;('4、感官质量检验'!J49-2),"B类","合格")))</f>
        <v/>
      </c>
      <c r="AX49" s="110" t="str">
        <f>IF('5、主流烟气检验'!R49="","",IF(('5、主流烟气检验'!R49&lt;=4),1,IF(AND('5、主流烟气检验'!R49&gt;=5,'5、主流烟气检验'!R49&lt;=9),1.5,2)))</f>
        <v/>
      </c>
      <c r="AY49" s="106" t="str">
        <f>IF('5、主流烟气检验'!R49="","",IF('5、主流烟气检验'!R49&lt;=8,100,IF(AND('5、主流烟气检验'!R49&gt;=9,'5、主流烟气检验'!R49&lt;=12),80,0)))</f>
        <v/>
      </c>
      <c r="AZ49" s="106" t="str">
        <f>IF('5、主流烟气检验'!S49="","",IF(ABS('5、主流烟气检验'!R49-'5、主流烟气检验'!S49)&lt;=AX49,AY49,0))</f>
        <v/>
      </c>
      <c r="BA49" s="78" t="str">
        <f t="shared" si="3"/>
        <v/>
      </c>
      <c r="BB49" s="106" t="str">
        <f>IF('5、主流烟气检验'!T49="","",IF(('5、主流烟气检验'!T49&lt;=0.4),0.1,IF(AND('5、主流烟气检验'!T49&gt;=0.5,'5、主流烟气检验'!T49&lt;=1),0.2,0.3)))</f>
        <v/>
      </c>
      <c r="BC49" s="106" t="str">
        <f>IF('5、主流烟气检验'!U49="","",IF(ABS('5、主流烟气检验'!T49-'5、主流烟气检验'!U49)&lt;=BB49,100,0))</f>
        <v/>
      </c>
      <c r="BD49" s="106" t="str">
        <f>IF('5、主流烟气检验'!V49="","",IF(('5、主流烟气检验'!V49&lt;=4),1,IF(AND('5、主流烟气检验'!V49&gt;=5,'5、主流烟气检验'!V49&lt;=10),2,3)))</f>
        <v/>
      </c>
      <c r="BE49" s="106" t="str">
        <f>IF('5、主流烟气检验'!V49="","",IF('5、主流烟气检验'!V49&lt;=10,100,IF(AND('5、主流烟气检验'!V49&gt;=11,'5、主流烟气检验'!V49&lt;=15),80,0)))</f>
        <v/>
      </c>
      <c r="BF49" s="109" t="str">
        <f>IF('5、主流烟气检验'!W49="","",IF(ABS('5、主流烟气检验'!W49-'5、主流烟气检验'!V49)&lt;=BD49,BE49,0))</f>
        <v/>
      </c>
      <c r="BG49" s="113" t="str">
        <f ca="1" t="shared" si="4"/>
        <v/>
      </c>
    </row>
    <row r="50" ht="12" customHeight="1" spans="2:59">
      <c r="B50" s="77" t="str">
        <f>IF('1、包装标识检验'!B50="","",'1、包装标识检验'!B50)</f>
        <v/>
      </c>
      <c r="C50" s="78" t="str">
        <f>IF('1、包装标识检验'!C50="","",'1、包装标识检验'!C50)</f>
        <v/>
      </c>
      <c r="D50" s="78" t="str">
        <f>IF('1、包装标识检验'!D50="","",'1、包装标识检验'!D50)</f>
        <v/>
      </c>
      <c r="E50" s="78" t="str">
        <f>IF('1、包装标识检验'!E50="","",'1、包装标识检验'!E50)</f>
        <v/>
      </c>
      <c r="F50" s="79" t="str">
        <f>IF('1、包装标识检验'!F50="","",'1、包装标识检验'!F50)</f>
        <v/>
      </c>
      <c r="G50" s="78" t="str">
        <f>IF('1、包装标识检验'!G50="","",'1、包装标识检验'!G50)</f>
        <v/>
      </c>
      <c r="H50" s="78" t="str">
        <f>IF('1、包装标识检验'!H50="","",'1、包装标识检验'!H50)</f>
        <v/>
      </c>
      <c r="I50" s="88" t="str">
        <f>IF('1、包装标识检验'!I50="","",'1、包装标识检验'!I50)</f>
        <v/>
      </c>
      <c r="J50" s="89" t="str">
        <f>IF('1、包装标识检验'!J50="合格","合格",IF('1、包装标识检验'!J50="","",IF('1、包装标识检验'!J50="A类","A类，批否",IF('1、包装标识检验'!J50="B类","B类，合格"))))</f>
        <v/>
      </c>
      <c r="K50" s="90" t="str">
        <f>IF('1、包装标识检验'!J50="","",IF('1、包装标识检验'!J50="合格",100,IF('1、包装标识检验'!J50="A类",0,100-综合判定!J50)))</f>
        <v/>
      </c>
      <c r="L50" s="77" t="str">
        <f ca="1">IF(B50="","",100-SUM(综合判定!P50,综合判定!Q50,综合判定!R50,综合判定!S50,综合判定!T50,综合判定!U50,综合判定!W50,综合判定!V50,综合判定!X50,综合判定!Y50,综合判定!Z50,综合判定!AA50,综合判定!AB50,综合判定!AC50,综合判定!AD50,综合判定!AE50,综合判定!AF50,综合判定!AG50,综合判定!AH50,综合判定!AI50,综合判定!AJ50,综合判定!AK50,综合判定!AL50,综合判定!AM50,综合判定!AN50,综合判定!AO50,综合判定!AP50,综合判定!AQ50,综合判定!AR50,综合判定!AS50))</f>
        <v/>
      </c>
      <c r="M50" s="78" t="str">
        <f ca="1" t="shared" si="1"/>
        <v/>
      </c>
      <c r="N50" s="91" t="str">
        <f ca="1" t="shared" si="2"/>
        <v/>
      </c>
      <c r="O50" s="92"/>
      <c r="P50" s="93" t="str">
        <f>IF('2、物理特性检验'!L50="","",'2、物理特性检验'!L50*0.2)</f>
        <v/>
      </c>
      <c r="Q50" s="95" t="str">
        <f>IF('2、物理特性检验'!O50="","",'2、物理特性检验'!O50*0.5)</f>
        <v/>
      </c>
      <c r="R50" s="95" t="str">
        <f>IF('2、物理特性检验'!R50="","",'2、物理特性检验'!R50*0.2)</f>
        <v/>
      </c>
      <c r="S50" s="95" t="str">
        <f>IF('2、物理特性检验'!U50="","",'2、物理特性检验'!U50*1)</f>
        <v/>
      </c>
      <c r="T50" s="95" t="str">
        <f>IF('2、物理特性检验'!X50="","",'2、物理特性检验'!X50*0.5)</f>
        <v/>
      </c>
      <c r="U50" s="95" t="str">
        <f>IF('2、物理特性检验'!AA50="","",'2、物理特性检验'!AA50*0.2)</f>
        <v/>
      </c>
      <c r="V50" s="95" t="str">
        <f>IF('2、物理特性检验'!AH50="","",IF(('2、物理特性检验'!AH50&gt;13.5)+('2、物理特性检验'!AH50&lt;10.5),6,IF(ABS('2、物理特性检验'!AH50-'2、物理特性检验'!AI50)&gt;1,3,IF(ABS('2、物理特性检验'!AH50-'2、物理特性检验'!AI50)&gt;0.5,2,""))))</f>
        <v/>
      </c>
      <c r="W50" s="95" t="str">
        <f>IF('2、物理特性检验'!AG50="","",'2、物理特性检验'!AG50*15)</f>
        <v/>
      </c>
      <c r="X50" s="95" t="str">
        <f>IF('2、物理特性检验'!AJ50="","",IF(('2、物理特性检验'!AJ50&gt;=3)*('2、物理特性检验'!AL50=0),4,IF(('2、物理特性检验'!AJ50&gt;=3.5)*('2、物理特性检验'!AL50=1),4,"")))</f>
        <v/>
      </c>
      <c r="Y50" s="95" t="str">
        <f>IF('2、物理特性检验'!AK50="","",'2、物理特性检验'!AK50*5)</f>
        <v/>
      </c>
      <c r="Z50" s="97" t="str">
        <f ca="1">IF('3、外观质量检验'!L50="","",SUMIF(外观!$AI:$AJ,'3、外观质量检验'!L50,外观!$AJ:$AJ)*'3、外观质量检验'!M50)</f>
        <v/>
      </c>
      <c r="AA50" s="97" t="str">
        <f ca="1">IF('3、外观质量检验'!O50="","",SUMIF(外观!$AI:$AJ,'3、外观质量检验'!O50,外观!$AJ:$AJ)*'3、外观质量检验'!P50)</f>
        <v/>
      </c>
      <c r="AB50" s="97" t="str">
        <f ca="1">IF('3、外观质量检验'!R50="","",SUMIF(外观!$AI:$AJ,'3、外观质量检验'!R50,外观!$AJ:$AJ)*'3、外观质量检验'!S50)</f>
        <v/>
      </c>
      <c r="AC50" s="97" t="str">
        <f ca="1">IF('3、外观质量检验'!U50="","",SUMIF(外观!$AI:$AJ,'3、外观质量检验'!U50,外观!$AJ:$AJ)*'3、外观质量检验'!V50)</f>
        <v/>
      </c>
      <c r="AD50" s="97" t="str">
        <f ca="1">IF('3、外观质量检验'!X50="","",SUMIF(外观!$AI:$AJ,'3、外观质量检验'!X50,外观!$AJ:$AJ)*'3、外观质量检验'!Y50)</f>
        <v/>
      </c>
      <c r="AE50" s="97" t="str">
        <f ca="1">IF('3、外观质量检验'!AB50="","",SUMIF(外观!$AI:$AJ,'3、外观质量检验'!AB50,外观!$AJ:$AJ)*'3、外观质量检验'!AC50)</f>
        <v/>
      </c>
      <c r="AF50" s="97" t="str">
        <f ca="1">IF('3、外观质量检验'!AE50="","",SUMIF(外观!$AI:$AJ,'3、外观质量检验'!AE50,外观!$AJ:$AJ)*'3、外观质量检验'!AF50)</f>
        <v/>
      </c>
      <c r="AG50" s="97" t="str">
        <f ca="1">IF('3、外观质量检验'!AH50="","",SUMIF(外观!$AI:$AJ,'3、外观质量检验'!AH50,外观!$AJ:$AJ)*'3、外观质量检验'!AI50)</f>
        <v/>
      </c>
      <c r="AH50" s="97" t="str">
        <f ca="1">IF('3、外观质量检验'!AK50="","",SUMIF(外观!$AI:$AJ,'3、外观质量检验'!AK50,外观!$AJ:$AJ)*'3、外观质量检验'!AL50)</f>
        <v/>
      </c>
      <c r="AI50" s="97" t="str">
        <f ca="1">IF('3、外观质量检验'!AN50="","",SUMIF(外观!$AI:$AJ,'3、外观质量检验'!AN50,外观!$AJ:$AJ)*'3、外观质量检验'!AO50)</f>
        <v/>
      </c>
      <c r="AJ50" s="97" t="str">
        <f ca="1">IF('3、外观质量检验'!AR50="","",SUMIF(外观!$AI:$AJ,'3、外观质量检验'!AR50,外观!$AJ:$AJ)*'3、外观质量检验'!AS50)</f>
        <v/>
      </c>
      <c r="AK50" s="97" t="str">
        <f ca="1">IF('3、外观质量检验'!AU50="","",SUMIF(外观!$AI:$AJ,'3、外观质量检验'!AU50,外观!$AJ:$AJ)*'3、外观质量检验'!AV50)</f>
        <v/>
      </c>
      <c r="AL50" s="97" t="str">
        <f ca="1">IF('3、外观质量检验'!AX50="","",SUMIF(外观!$AI:$AJ,'3、外观质量检验'!AX50,外观!$AJ:$AJ)*'3、外观质量检验'!AY50)</f>
        <v/>
      </c>
      <c r="AM50" s="97" t="str">
        <f ca="1">IF('3、外观质量检验'!BA50="","",SUMIF(外观!$AI:$AJ,'3、外观质量检验'!BA50,外观!$AJ:$AJ)*'3、外观质量检验'!BB50)</f>
        <v/>
      </c>
      <c r="AN50" s="97" t="str">
        <f ca="1">IF('3、外观质量检验'!BD50="","",SUMIF(外观!$AI:$AJ,'3、外观质量检验'!BD50,外观!$AJ:$AJ)*'3、外观质量检验'!BE50)</f>
        <v/>
      </c>
      <c r="AO50" s="97" t="str">
        <f ca="1">IF('3、外观质量检验'!BH50="","",SUMIF(外观!$AI:$AJ,'3、外观质量检验'!BH50,外观!$AJ:$AJ)*'3、外观质量检验'!BI50)</f>
        <v/>
      </c>
      <c r="AP50" s="97" t="str">
        <f ca="1">IF('3、外观质量检验'!BK50="","",SUMIF(外观!$AI:$AJ,'3、外观质量检验'!BK50,外观!$AJ:$AJ)*'3、外观质量检验'!BL50)</f>
        <v/>
      </c>
      <c r="AQ50" s="97" t="str">
        <f ca="1">IF('3、外观质量检验'!BN50="","",SUMIF(外观!$AI:$AJ,'3、外观质量检验'!BN50,外观!$AJ:$AJ)*'3、外观质量检验'!BO50)</f>
        <v/>
      </c>
      <c r="AR50" s="97" t="str">
        <f ca="1">IF('3、外观质量检验'!BQ50="","",SUMIF(外观!$AI:$AJ,'3、外观质量检验'!BQ50,外观!$AJ:$AJ)*'3、外观质量检验'!BR50)</f>
        <v/>
      </c>
      <c r="AS50" s="103" t="str">
        <f ca="1">IF('3、外观质量检验'!BT50="","",SUMIF(外观!$AI:$AJ,'3、外观质量检验'!BT50,外观!$AJ:$AJ)*'3、外观质量检验'!BU50)</f>
        <v/>
      </c>
      <c r="AT50" s="104" t="str">
        <f>IF(('4、感官质量检验'!L50="")+('4、感官质量检验'!M50="")+('4、感官质量检验'!N50="")+('4、感官质量检验'!O50="")+('4、感官质量检验'!P50="")+('4、感官质量检验'!Q50=""),"",SUM('4、感官质量检验'!L50:Q50))</f>
        <v/>
      </c>
      <c r="AU50" s="105" t="str">
        <f>IF('4、感官质量检验'!K50="","",'4、感官质量检验'!K50)</f>
        <v/>
      </c>
      <c r="AV50" s="106" t="str">
        <f>IF('4、感官质量检验'!D50="","",IF('4、感官质量检验'!D50="一类",85,IF('4、感官质量检验'!D50="二、三类",75,60)))</f>
        <v/>
      </c>
      <c r="AW50" s="109" t="str">
        <f>IF(AND(综合判定!AT50="",'4、感官质量检验'!K50=""),"",IF(OR('4、感官质量检验'!K50="异味",'4、感官质量检验'!K50="霉变",'4、感官质量检验'!K50="异味及霉变",综合判定!AT50&lt;AV50),"A类缺陷，批否",IF(综合判定!AT50&lt;('4、感官质量检验'!J50-2),"B类","合格")))</f>
        <v/>
      </c>
      <c r="AX50" s="110" t="str">
        <f>IF('5、主流烟气检验'!R50="","",IF(('5、主流烟气检验'!R50&lt;=4),1,IF(AND('5、主流烟气检验'!R50&gt;=5,'5、主流烟气检验'!R50&lt;=9),1.5,2)))</f>
        <v/>
      </c>
      <c r="AY50" s="106" t="str">
        <f>IF('5、主流烟气检验'!R50="","",IF('5、主流烟气检验'!R50&lt;=8,100,IF(AND('5、主流烟气检验'!R50&gt;=9,'5、主流烟气检验'!R50&lt;=12),80,0)))</f>
        <v/>
      </c>
      <c r="AZ50" s="106" t="str">
        <f>IF('5、主流烟气检验'!S50="","",IF(ABS('5、主流烟气检验'!R50-'5、主流烟气检验'!S50)&lt;=AX50,AY50,0))</f>
        <v/>
      </c>
      <c r="BA50" s="78" t="str">
        <f t="shared" si="3"/>
        <v/>
      </c>
      <c r="BB50" s="106" t="str">
        <f>IF('5、主流烟气检验'!T50="","",IF(('5、主流烟气检验'!T50&lt;=0.4),0.1,IF(AND('5、主流烟气检验'!T50&gt;=0.5,'5、主流烟气检验'!T50&lt;=1),0.2,0.3)))</f>
        <v/>
      </c>
      <c r="BC50" s="106" t="str">
        <f>IF('5、主流烟气检验'!U50="","",IF(ABS('5、主流烟气检验'!T50-'5、主流烟气检验'!U50)&lt;=BB50,100,0))</f>
        <v/>
      </c>
      <c r="BD50" s="106" t="str">
        <f>IF('5、主流烟气检验'!V50="","",IF(('5、主流烟气检验'!V50&lt;=4),1,IF(AND('5、主流烟气检验'!V50&gt;=5,'5、主流烟气检验'!V50&lt;=10),2,3)))</f>
        <v/>
      </c>
      <c r="BE50" s="106" t="str">
        <f>IF('5、主流烟气检验'!V50="","",IF('5、主流烟气检验'!V50&lt;=10,100,IF(AND('5、主流烟气检验'!V50&gt;=11,'5、主流烟气检验'!V50&lt;=15),80,0)))</f>
        <v/>
      </c>
      <c r="BF50" s="109" t="str">
        <f>IF('5、主流烟气检验'!W50="","",IF(ABS('5、主流烟气检验'!W50-'5、主流烟气检验'!V50)&lt;=BD50,BE50,0))</f>
        <v/>
      </c>
      <c r="BG50" s="113" t="str">
        <f ca="1" t="shared" si="4"/>
        <v/>
      </c>
    </row>
    <row r="51" ht="12" customHeight="1" spans="2:59">
      <c r="B51" s="77" t="str">
        <f>IF('1、包装标识检验'!B51="","",'1、包装标识检验'!B51)</f>
        <v/>
      </c>
      <c r="C51" s="78" t="str">
        <f>IF('1、包装标识检验'!C51="","",'1、包装标识检验'!C51)</f>
        <v/>
      </c>
      <c r="D51" s="78" t="str">
        <f>IF('1、包装标识检验'!D51="","",'1、包装标识检验'!D51)</f>
        <v/>
      </c>
      <c r="E51" s="78" t="str">
        <f>IF('1、包装标识检验'!E51="","",'1、包装标识检验'!E51)</f>
        <v/>
      </c>
      <c r="F51" s="79" t="str">
        <f>IF('1、包装标识检验'!F51="","",'1、包装标识检验'!F51)</f>
        <v/>
      </c>
      <c r="G51" s="78" t="str">
        <f>IF('1、包装标识检验'!G51="","",'1、包装标识检验'!G51)</f>
        <v/>
      </c>
      <c r="H51" s="78" t="str">
        <f>IF('1、包装标识检验'!H51="","",'1、包装标识检验'!H51)</f>
        <v/>
      </c>
      <c r="I51" s="88" t="str">
        <f>IF('1、包装标识检验'!I51="","",'1、包装标识检验'!I51)</f>
        <v/>
      </c>
      <c r="J51" s="89" t="str">
        <f>IF('1、包装标识检验'!J51="合格","合格",IF('1、包装标识检验'!J51="","",IF('1、包装标识检验'!J51="A类","A类，批否",IF('1、包装标识检验'!J51="B类","B类，合格"))))</f>
        <v/>
      </c>
      <c r="K51" s="90" t="str">
        <f>IF('1、包装标识检验'!J51="","",IF('1、包装标识检验'!J51="合格",100,IF('1、包装标识检验'!J51="A类",0,100-综合判定!J51)))</f>
        <v/>
      </c>
      <c r="L51" s="77" t="str">
        <f ca="1">IF(B51="","",100-SUM(综合判定!P51,综合判定!Q51,综合判定!R51,综合判定!S51,综合判定!T51,综合判定!U51,综合判定!W51,综合判定!V51,综合判定!X51,综合判定!Y51,综合判定!Z51,综合判定!AA51,综合判定!AB51,综合判定!AC51,综合判定!AD51,综合判定!AE51,综合判定!AF51,综合判定!AG51,综合判定!AH51,综合判定!AI51,综合判定!AJ51,综合判定!AK51,综合判定!AL51,综合判定!AM51,综合判定!AN51,综合判定!AO51,综合判定!AP51,综合判定!AQ51,综合判定!AR51,综合判定!AS51))</f>
        <v/>
      </c>
      <c r="M51" s="78" t="str">
        <f ca="1" t="shared" si="1"/>
        <v/>
      </c>
      <c r="N51" s="91" t="str">
        <f ca="1" t="shared" si="2"/>
        <v/>
      </c>
      <c r="O51" s="92"/>
      <c r="P51" s="93" t="str">
        <f>IF('2、物理特性检验'!L51="","",'2、物理特性检验'!L51*0.2)</f>
        <v/>
      </c>
      <c r="Q51" s="95" t="str">
        <f>IF('2、物理特性检验'!O51="","",'2、物理特性检验'!O51*0.5)</f>
        <v/>
      </c>
      <c r="R51" s="95" t="str">
        <f>IF('2、物理特性检验'!R51="","",'2、物理特性检验'!R51*0.2)</f>
        <v/>
      </c>
      <c r="S51" s="95" t="str">
        <f>IF('2、物理特性检验'!U51="","",'2、物理特性检验'!U51*1)</f>
        <v/>
      </c>
      <c r="T51" s="95" t="str">
        <f>IF('2、物理特性检验'!X51="","",'2、物理特性检验'!X51*0.5)</f>
        <v/>
      </c>
      <c r="U51" s="95" t="str">
        <f>IF('2、物理特性检验'!AA51="","",'2、物理特性检验'!AA51*0.2)</f>
        <v/>
      </c>
      <c r="V51" s="95" t="str">
        <f>IF('2、物理特性检验'!AH51="","",IF(('2、物理特性检验'!AH51&gt;13.5)+('2、物理特性检验'!AH51&lt;10.5),6,IF(ABS('2、物理特性检验'!AH51-'2、物理特性检验'!AI51)&gt;1,3,IF(ABS('2、物理特性检验'!AH51-'2、物理特性检验'!AI51)&gt;0.5,2,""))))</f>
        <v/>
      </c>
      <c r="W51" s="95" t="str">
        <f>IF('2、物理特性检验'!AG51="","",'2、物理特性检验'!AG51*15)</f>
        <v/>
      </c>
      <c r="X51" s="95" t="str">
        <f>IF('2、物理特性检验'!AJ51="","",IF(('2、物理特性检验'!AJ51&gt;=3)*('2、物理特性检验'!AL51=0),4,IF(('2、物理特性检验'!AJ51&gt;=3.5)*('2、物理特性检验'!AL51=1),4,"")))</f>
        <v/>
      </c>
      <c r="Y51" s="95" t="str">
        <f>IF('2、物理特性检验'!AK51="","",'2、物理特性检验'!AK51*5)</f>
        <v/>
      </c>
      <c r="Z51" s="97" t="str">
        <f ca="1">IF('3、外观质量检验'!L51="","",SUMIF(外观!$AI:$AJ,'3、外观质量检验'!L51,外观!$AJ:$AJ)*'3、外观质量检验'!M51)</f>
        <v/>
      </c>
      <c r="AA51" s="97" t="str">
        <f ca="1">IF('3、外观质量检验'!O51="","",SUMIF(外观!$AI:$AJ,'3、外观质量检验'!O51,外观!$AJ:$AJ)*'3、外观质量检验'!P51)</f>
        <v/>
      </c>
      <c r="AB51" s="97" t="str">
        <f ca="1">IF('3、外观质量检验'!R51="","",SUMIF(外观!$AI:$AJ,'3、外观质量检验'!R51,外观!$AJ:$AJ)*'3、外观质量检验'!S51)</f>
        <v/>
      </c>
      <c r="AC51" s="97" t="str">
        <f ca="1">IF('3、外观质量检验'!U51="","",SUMIF(外观!$AI:$AJ,'3、外观质量检验'!U51,外观!$AJ:$AJ)*'3、外观质量检验'!V51)</f>
        <v/>
      </c>
      <c r="AD51" s="97" t="str">
        <f ca="1">IF('3、外观质量检验'!X51="","",SUMIF(外观!$AI:$AJ,'3、外观质量检验'!X51,外观!$AJ:$AJ)*'3、外观质量检验'!Y51)</f>
        <v/>
      </c>
      <c r="AE51" s="97" t="str">
        <f ca="1">IF('3、外观质量检验'!AB51="","",SUMIF(外观!$AI:$AJ,'3、外观质量检验'!AB51,外观!$AJ:$AJ)*'3、外观质量检验'!AC51)</f>
        <v/>
      </c>
      <c r="AF51" s="97" t="str">
        <f ca="1">IF('3、外观质量检验'!AE51="","",SUMIF(外观!$AI:$AJ,'3、外观质量检验'!AE51,外观!$AJ:$AJ)*'3、外观质量检验'!AF51)</f>
        <v/>
      </c>
      <c r="AG51" s="97" t="str">
        <f ca="1">IF('3、外观质量检验'!AH51="","",SUMIF(外观!$AI:$AJ,'3、外观质量检验'!AH51,外观!$AJ:$AJ)*'3、外观质量检验'!AI51)</f>
        <v/>
      </c>
      <c r="AH51" s="97" t="str">
        <f ca="1">IF('3、外观质量检验'!AK51="","",SUMIF(外观!$AI:$AJ,'3、外观质量检验'!AK51,外观!$AJ:$AJ)*'3、外观质量检验'!AL51)</f>
        <v/>
      </c>
      <c r="AI51" s="97" t="str">
        <f ca="1">IF('3、外观质量检验'!AN51="","",SUMIF(外观!$AI:$AJ,'3、外观质量检验'!AN51,外观!$AJ:$AJ)*'3、外观质量检验'!AO51)</f>
        <v/>
      </c>
      <c r="AJ51" s="97" t="str">
        <f ca="1">IF('3、外观质量检验'!AR51="","",SUMIF(外观!$AI:$AJ,'3、外观质量检验'!AR51,外观!$AJ:$AJ)*'3、外观质量检验'!AS51)</f>
        <v/>
      </c>
      <c r="AK51" s="97" t="str">
        <f ca="1">IF('3、外观质量检验'!AU51="","",SUMIF(外观!$AI:$AJ,'3、外观质量检验'!AU51,外观!$AJ:$AJ)*'3、外观质量检验'!AV51)</f>
        <v/>
      </c>
      <c r="AL51" s="97" t="str">
        <f ca="1">IF('3、外观质量检验'!AX51="","",SUMIF(外观!$AI:$AJ,'3、外观质量检验'!AX51,外观!$AJ:$AJ)*'3、外观质量检验'!AY51)</f>
        <v/>
      </c>
      <c r="AM51" s="97" t="str">
        <f ca="1">IF('3、外观质量检验'!BA51="","",SUMIF(外观!$AI:$AJ,'3、外观质量检验'!BA51,外观!$AJ:$AJ)*'3、外观质量检验'!BB51)</f>
        <v/>
      </c>
      <c r="AN51" s="97" t="str">
        <f ca="1">IF('3、外观质量检验'!BD51="","",SUMIF(外观!$AI:$AJ,'3、外观质量检验'!BD51,外观!$AJ:$AJ)*'3、外观质量检验'!BE51)</f>
        <v/>
      </c>
      <c r="AO51" s="97" t="str">
        <f ca="1">IF('3、外观质量检验'!BH51="","",SUMIF(外观!$AI:$AJ,'3、外观质量检验'!BH51,外观!$AJ:$AJ)*'3、外观质量检验'!BI51)</f>
        <v/>
      </c>
      <c r="AP51" s="97" t="str">
        <f ca="1">IF('3、外观质量检验'!BK51="","",SUMIF(外观!$AI:$AJ,'3、外观质量检验'!BK51,外观!$AJ:$AJ)*'3、外观质量检验'!BL51)</f>
        <v/>
      </c>
      <c r="AQ51" s="97" t="str">
        <f ca="1">IF('3、外观质量检验'!BN51="","",SUMIF(外观!$AI:$AJ,'3、外观质量检验'!BN51,外观!$AJ:$AJ)*'3、外观质量检验'!BO51)</f>
        <v/>
      </c>
      <c r="AR51" s="97" t="str">
        <f ca="1">IF('3、外观质量检验'!BQ51="","",SUMIF(外观!$AI:$AJ,'3、外观质量检验'!BQ51,外观!$AJ:$AJ)*'3、外观质量检验'!BR51)</f>
        <v/>
      </c>
      <c r="AS51" s="103" t="str">
        <f ca="1">IF('3、外观质量检验'!BT51="","",SUMIF(外观!$AI:$AJ,'3、外观质量检验'!BT51,外观!$AJ:$AJ)*'3、外观质量检验'!BU51)</f>
        <v/>
      </c>
      <c r="AT51" s="104" t="str">
        <f>IF(('4、感官质量检验'!L51="")+('4、感官质量检验'!M51="")+('4、感官质量检验'!N51="")+('4、感官质量检验'!O51="")+('4、感官质量检验'!P51="")+('4、感官质量检验'!Q51=""),"",SUM('4、感官质量检验'!L51:Q51))</f>
        <v/>
      </c>
      <c r="AU51" s="105" t="str">
        <f>IF('4、感官质量检验'!K51="","",'4、感官质量检验'!K51)</f>
        <v/>
      </c>
      <c r="AV51" s="106" t="str">
        <f>IF('4、感官质量检验'!D51="","",IF('4、感官质量检验'!D51="一类",85,IF('4、感官质量检验'!D51="二、三类",75,60)))</f>
        <v/>
      </c>
      <c r="AW51" s="109" t="str">
        <f>IF(AND(综合判定!AT51="",'4、感官质量检验'!K51=""),"",IF(OR('4、感官质量检验'!K51="异味",'4、感官质量检验'!K51="霉变",'4、感官质量检验'!K51="异味及霉变",综合判定!AT51&lt;AV51),"A类缺陷，批否",IF(综合判定!AT51&lt;('4、感官质量检验'!J51-2),"B类","合格")))</f>
        <v/>
      </c>
      <c r="AX51" s="110" t="str">
        <f>IF('5、主流烟气检验'!R51="","",IF(('5、主流烟气检验'!R51&lt;=4),1,IF(AND('5、主流烟气检验'!R51&gt;=5,'5、主流烟气检验'!R51&lt;=9),1.5,2)))</f>
        <v/>
      </c>
      <c r="AY51" s="106" t="str">
        <f>IF('5、主流烟气检验'!R51="","",IF('5、主流烟气检验'!R51&lt;=8,100,IF(AND('5、主流烟气检验'!R51&gt;=9,'5、主流烟气检验'!R51&lt;=12),80,0)))</f>
        <v/>
      </c>
      <c r="AZ51" s="106" t="str">
        <f>IF('5、主流烟气检验'!S51="","",IF(ABS('5、主流烟气检验'!R51-'5、主流烟气检验'!S51)&lt;=AX51,AY51,0))</f>
        <v/>
      </c>
      <c r="BA51" s="78" t="str">
        <f t="shared" si="3"/>
        <v/>
      </c>
      <c r="BB51" s="106" t="str">
        <f>IF('5、主流烟气检验'!T51="","",IF(('5、主流烟气检验'!T51&lt;=0.4),0.1,IF(AND('5、主流烟气检验'!T51&gt;=0.5,'5、主流烟气检验'!T51&lt;=1),0.2,0.3)))</f>
        <v/>
      </c>
      <c r="BC51" s="106" t="str">
        <f>IF('5、主流烟气检验'!U51="","",IF(ABS('5、主流烟气检验'!T51-'5、主流烟气检验'!U51)&lt;=BB51,100,0))</f>
        <v/>
      </c>
      <c r="BD51" s="106" t="str">
        <f>IF('5、主流烟气检验'!V51="","",IF(('5、主流烟气检验'!V51&lt;=4),1,IF(AND('5、主流烟气检验'!V51&gt;=5,'5、主流烟气检验'!V51&lt;=10),2,3)))</f>
        <v/>
      </c>
      <c r="BE51" s="106" t="str">
        <f>IF('5、主流烟气检验'!V51="","",IF('5、主流烟气检验'!V51&lt;=10,100,IF(AND('5、主流烟气检验'!V51&gt;=11,'5、主流烟气检验'!V51&lt;=15),80,0)))</f>
        <v/>
      </c>
      <c r="BF51" s="109" t="str">
        <f>IF('5、主流烟气检验'!W51="","",IF(ABS('5、主流烟气检验'!W51-'5、主流烟气检验'!V51)&lt;=BD51,BE51,0))</f>
        <v/>
      </c>
      <c r="BG51" s="113" t="str">
        <f ca="1" t="shared" si="4"/>
        <v/>
      </c>
    </row>
    <row r="52" ht="12" customHeight="1" spans="2:59">
      <c r="B52" s="77" t="str">
        <f>IF('1、包装标识检验'!B52="","",'1、包装标识检验'!B52)</f>
        <v/>
      </c>
      <c r="C52" s="78" t="str">
        <f>IF('1、包装标识检验'!C52="","",'1、包装标识检验'!C52)</f>
        <v/>
      </c>
      <c r="D52" s="78" t="str">
        <f>IF('1、包装标识检验'!D52="","",'1、包装标识检验'!D52)</f>
        <v/>
      </c>
      <c r="E52" s="78" t="str">
        <f>IF('1、包装标识检验'!E52="","",'1、包装标识检验'!E52)</f>
        <v/>
      </c>
      <c r="F52" s="79" t="str">
        <f>IF('1、包装标识检验'!F52="","",'1、包装标识检验'!F52)</f>
        <v/>
      </c>
      <c r="G52" s="78" t="str">
        <f>IF('1、包装标识检验'!G52="","",'1、包装标识检验'!G52)</f>
        <v/>
      </c>
      <c r="H52" s="78" t="str">
        <f>IF('1、包装标识检验'!H52="","",'1、包装标识检验'!H52)</f>
        <v/>
      </c>
      <c r="I52" s="88" t="str">
        <f>IF('1、包装标识检验'!I52="","",'1、包装标识检验'!I52)</f>
        <v/>
      </c>
      <c r="J52" s="89" t="str">
        <f>IF('1、包装标识检验'!J52="合格","合格",IF('1、包装标识检验'!J52="","",IF('1、包装标识检验'!J52="A类","A类，批否",IF('1、包装标识检验'!J52="B类","B类，合格"))))</f>
        <v/>
      </c>
      <c r="K52" s="90" t="str">
        <f>IF('1、包装标识检验'!J52="","",IF('1、包装标识检验'!J52="合格",100,IF('1、包装标识检验'!J52="A类",0,100-综合判定!J52)))</f>
        <v/>
      </c>
      <c r="L52" s="77" t="str">
        <f ca="1">IF(B52="","",100-SUM(综合判定!P52,综合判定!Q52,综合判定!R52,综合判定!S52,综合判定!T52,综合判定!U52,综合判定!W52,综合判定!V52,综合判定!X52,综合判定!Y52,综合判定!Z52,综合判定!AA52,综合判定!AB52,综合判定!AC52,综合判定!AD52,综合判定!AE52,综合判定!AF52,综合判定!AG52,综合判定!AH52,综合判定!AI52,综合判定!AJ52,综合判定!AK52,综合判定!AL52,综合判定!AM52,综合判定!AN52,综合判定!AO52,综合判定!AP52,综合判定!AQ52,综合判定!AR52,综合判定!AS52))</f>
        <v/>
      </c>
      <c r="M52" s="78" t="str">
        <f ca="1" t="shared" si="1"/>
        <v/>
      </c>
      <c r="N52" s="91" t="str">
        <f ca="1" t="shared" si="2"/>
        <v/>
      </c>
      <c r="O52" s="92"/>
      <c r="P52" s="93" t="str">
        <f>IF('2、物理特性检验'!L52="","",'2、物理特性检验'!L52*0.2)</f>
        <v/>
      </c>
      <c r="Q52" s="95" t="str">
        <f>IF('2、物理特性检验'!O52="","",'2、物理特性检验'!O52*0.5)</f>
        <v/>
      </c>
      <c r="R52" s="95" t="str">
        <f>IF('2、物理特性检验'!R52="","",'2、物理特性检验'!R52*0.2)</f>
        <v/>
      </c>
      <c r="S52" s="95" t="str">
        <f>IF('2、物理特性检验'!U52="","",'2、物理特性检验'!U52*1)</f>
        <v/>
      </c>
      <c r="T52" s="95" t="str">
        <f>IF('2、物理特性检验'!X52="","",'2、物理特性检验'!X52*0.5)</f>
        <v/>
      </c>
      <c r="U52" s="95" t="str">
        <f>IF('2、物理特性检验'!AA52="","",'2、物理特性检验'!AA52*0.2)</f>
        <v/>
      </c>
      <c r="V52" s="95" t="str">
        <f>IF('2、物理特性检验'!AH52="","",IF(('2、物理特性检验'!AH52&gt;13.5)+('2、物理特性检验'!AH52&lt;10.5),6,IF(ABS('2、物理特性检验'!AH52-'2、物理特性检验'!AI52)&gt;1,3,IF(ABS('2、物理特性检验'!AH52-'2、物理特性检验'!AI52)&gt;0.5,2,""))))</f>
        <v/>
      </c>
      <c r="W52" s="95" t="str">
        <f>IF('2、物理特性检验'!AG52="","",'2、物理特性检验'!AG52*15)</f>
        <v/>
      </c>
      <c r="X52" s="95" t="str">
        <f>IF('2、物理特性检验'!AJ52="","",IF(('2、物理特性检验'!AJ52&gt;=3)*('2、物理特性检验'!AL52=0),4,IF(('2、物理特性检验'!AJ52&gt;=3.5)*('2、物理特性检验'!AL52=1),4,"")))</f>
        <v/>
      </c>
      <c r="Y52" s="95" t="str">
        <f>IF('2、物理特性检验'!AK52="","",'2、物理特性检验'!AK52*5)</f>
        <v/>
      </c>
      <c r="Z52" s="97" t="str">
        <f ca="1">IF('3、外观质量检验'!L52="","",SUMIF(外观!$AI:$AJ,'3、外观质量检验'!L52,外观!$AJ:$AJ)*'3、外观质量检验'!M52)</f>
        <v/>
      </c>
      <c r="AA52" s="97" t="str">
        <f ca="1">IF('3、外观质量检验'!O52="","",SUMIF(外观!$AI:$AJ,'3、外观质量检验'!O52,外观!$AJ:$AJ)*'3、外观质量检验'!P52)</f>
        <v/>
      </c>
      <c r="AB52" s="97" t="str">
        <f ca="1">IF('3、外观质量检验'!R52="","",SUMIF(外观!$AI:$AJ,'3、外观质量检验'!R52,外观!$AJ:$AJ)*'3、外观质量检验'!S52)</f>
        <v/>
      </c>
      <c r="AC52" s="97" t="str">
        <f ca="1">IF('3、外观质量检验'!U52="","",SUMIF(外观!$AI:$AJ,'3、外观质量检验'!U52,外观!$AJ:$AJ)*'3、外观质量检验'!V52)</f>
        <v/>
      </c>
      <c r="AD52" s="97" t="str">
        <f ca="1">IF('3、外观质量检验'!X52="","",SUMIF(外观!$AI:$AJ,'3、外观质量检验'!X52,外观!$AJ:$AJ)*'3、外观质量检验'!Y52)</f>
        <v/>
      </c>
      <c r="AE52" s="97" t="str">
        <f ca="1">IF('3、外观质量检验'!AB52="","",SUMIF(外观!$AI:$AJ,'3、外观质量检验'!AB52,外观!$AJ:$AJ)*'3、外观质量检验'!AC52)</f>
        <v/>
      </c>
      <c r="AF52" s="97" t="str">
        <f ca="1">IF('3、外观质量检验'!AE52="","",SUMIF(外观!$AI:$AJ,'3、外观质量检验'!AE52,外观!$AJ:$AJ)*'3、外观质量检验'!AF52)</f>
        <v/>
      </c>
      <c r="AG52" s="97" t="str">
        <f ca="1">IF('3、外观质量检验'!AH52="","",SUMIF(外观!$AI:$AJ,'3、外观质量检验'!AH52,外观!$AJ:$AJ)*'3、外观质量检验'!AI52)</f>
        <v/>
      </c>
      <c r="AH52" s="97" t="str">
        <f ca="1">IF('3、外观质量检验'!AK52="","",SUMIF(外观!$AI:$AJ,'3、外观质量检验'!AK52,外观!$AJ:$AJ)*'3、外观质量检验'!AL52)</f>
        <v/>
      </c>
      <c r="AI52" s="97" t="str">
        <f ca="1">IF('3、外观质量检验'!AN52="","",SUMIF(外观!$AI:$AJ,'3、外观质量检验'!AN52,外观!$AJ:$AJ)*'3、外观质量检验'!AO52)</f>
        <v/>
      </c>
      <c r="AJ52" s="97" t="str">
        <f ca="1">IF('3、外观质量检验'!AR52="","",SUMIF(外观!$AI:$AJ,'3、外观质量检验'!AR52,外观!$AJ:$AJ)*'3、外观质量检验'!AS52)</f>
        <v/>
      </c>
      <c r="AK52" s="97" t="str">
        <f ca="1">IF('3、外观质量检验'!AU52="","",SUMIF(外观!$AI:$AJ,'3、外观质量检验'!AU52,外观!$AJ:$AJ)*'3、外观质量检验'!AV52)</f>
        <v/>
      </c>
      <c r="AL52" s="97" t="str">
        <f ca="1">IF('3、外观质量检验'!AX52="","",SUMIF(外观!$AI:$AJ,'3、外观质量检验'!AX52,外观!$AJ:$AJ)*'3、外观质量检验'!AY52)</f>
        <v/>
      </c>
      <c r="AM52" s="97" t="str">
        <f ca="1">IF('3、外观质量检验'!BA52="","",SUMIF(外观!$AI:$AJ,'3、外观质量检验'!BA52,外观!$AJ:$AJ)*'3、外观质量检验'!BB52)</f>
        <v/>
      </c>
      <c r="AN52" s="97" t="str">
        <f ca="1">IF('3、外观质量检验'!BD52="","",SUMIF(外观!$AI:$AJ,'3、外观质量检验'!BD52,外观!$AJ:$AJ)*'3、外观质量检验'!BE52)</f>
        <v/>
      </c>
      <c r="AO52" s="97" t="str">
        <f ca="1">IF('3、外观质量检验'!BH52="","",SUMIF(外观!$AI:$AJ,'3、外观质量检验'!BH52,外观!$AJ:$AJ)*'3、外观质量检验'!BI52)</f>
        <v/>
      </c>
      <c r="AP52" s="97" t="str">
        <f ca="1">IF('3、外观质量检验'!BK52="","",SUMIF(外观!$AI:$AJ,'3、外观质量检验'!BK52,外观!$AJ:$AJ)*'3、外观质量检验'!BL52)</f>
        <v/>
      </c>
      <c r="AQ52" s="97" t="str">
        <f ca="1">IF('3、外观质量检验'!BN52="","",SUMIF(外观!$AI:$AJ,'3、外观质量检验'!BN52,外观!$AJ:$AJ)*'3、外观质量检验'!BO52)</f>
        <v/>
      </c>
      <c r="AR52" s="97" t="str">
        <f ca="1">IF('3、外观质量检验'!BQ52="","",SUMIF(外观!$AI:$AJ,'3、外观质量检验'!BQ52,外观!$AJ:$AJ)*'3、外观质量检验'!BR52)</f>
        <v/>
      </c>
      <c r="AS52" s="103" t="str">
        <f ca="1">IF('3、外观质量检验'!BT52="","",SUMIF(外观!$AI:$AJ,'3、外观质量检验'!BT52,外观!$AJ:$AJ)*'3、外观质量检验'!BU52)</f>
        <v/>
      </c>
      <c r="AT52" s="104" t="str">
        <f>IF(('4、感官质量检验'!L52="")+('4、感官质量检验'!M52="")+('4、感官质量检验'!N52="")+('4、感官质量检验'!O52="")+('4、感官质量检验'!P52="")+('4、感官质量检验'!Q52=""),"",SUM('4、感官质量检验'!L52:Q52))</f>
        <v/>
      </c>
      <c r="AU52" s="105" t="str">
        <f>IF('4、感官质量检验'!K52="","",'4、感官质量检验'!K52)</f>
        <v/>
      </c>
      <c r="AV52" s="106" t="str">
        <f>IF('4、感官质量检验'!D52="","",IF('4、感官质量检验'!D52="一类",85,IF('4、感官质量检验'!D52="二、三类",75,60)))</f>
        <v/>
      </c>
      <c r="AW52" s="109" t="str">
        <f>IF(AND(综合判定!AT52="",'4、感官质量检验'!K52=""),"",IF(OR('4、感官质量检验'!K52="异味",'4、感官质量检验'!K52="霉变",'4、感官质量检验'!K52="异味及霉变",综合判定!AT52&lt;AV52),"A类缺陷，批否",IF(综合判定!AT52&lt;('4、感官质量检验'!J52-2),"B类","合格")))</f>
        <v/>
      </c>
      <c r="AX52" s="110" t="str">
        <f>IF('5、主流烟气检验'!R52="","",IF(('5、主流烟气检验'!R52&lt;=4),1,IF(AND('5、主流烟气检验'!R52&gt;=5,'5、主流烟气检验'!R52&lt;=9),1.5,2)))</f>
        <v/>
      </c>
      <c r="AY52" s="106" t="str">
        <f>IF('5、主流烟气检验'!R52="","",IF('5、主流烟气检验'!R52&lt;=8,100,IF(AND('5、主流烟气检验'!R52&gt;=9,'5、主流烟气检验'!R52&lt;=12),80,0)))</f>
        <v/>
      </c>
      <c r="AZ52" s="106" t="str">
        <f>IF('5、主流烟气检验'!S52="","",IF(ABS('5、主流烟气检验'!R52-'5、主流烟气检验'!S52)&lt;=AX52,AY52,0))</f>
        <v/>
      </c>
      <c r="BA52" s="78" t="str">
        <f t="shared" si="3"/>
        <v/>
      </c>
      <c r="BB52" s="106" t="str">
        <f>IF('5、主流烟气检验'!T52="","",IF(('5、主流烟气检验'!T52&lt;=0.4),0.1,IF(AND('5、主流烟气检验'!T52&gt;=0.5,'5、主流烟气检验'!T52&lt;=1),0.2,0.3)))</f>
        <v/>
      </c>
      <c r="BC52" s="106" t="str">
        <f>IF('5、主流烟气检验'!U52="","",IF(ABS('5、主流烟气检验'!T52-'5、主流烟气检验'!U52)&lt;=BB52,100,0))</f>
        <v/>
      </c>
      <c r="BD52" s="106" t="str">
        <f>IF('5、主流烟气检验'!V52="","",IF(('5、主流烟气检验'!V52&lt;=4),1,IF(AND('5、主流烟气检验'!V52&gt;=5,'5、主流烟气检验'!V52&lt;=10),2,3)))</f>
        <v/>
      </c>
      <c r="BE52" s="106" t="str">
        <f>IF('5、主流烟气检验'!V52="","",IF('5、主流烟气检验'!V52&lt;=10,100,IF(AND('5、主流烟气检验'!V52&gt;=11,'5、主流烟气检验'!V52&lt;=15),80,0)))</f>
        <v/>
      </c>
      <c r="BF52" s="109" t="str">
        <f>IF('5、主流烟气检验'!W52="","",IF(ABS('5、主流烟气检验'!W52-'5、主流烟气检验'!V52)&lt;=BD52,BE52,0))</f>
        <v/>
      </c>
      <c r="BG52" s="113" t="str">
        <f ca="1" t="shared" si="4"/>
        <v/>
      </c>
    </row>
    <row r="53" ht="12" customHeight="1" spans="2:59">
      <c r="B53" s="77" t="str">
        <f>IF('1、包装标识检验'!B53="","",'1、包装标识检验'!B53)</f>
        <v/>
      </c>
      <c r="C53" s="78" t="str">
        <f>IF('1、包装标识检验'!C53="","",'1、包装标识检验'!C53)</f>
        <v/>
      </c>
      <c r="D53" s="78" t="str">
        <f>IF('1、包装标识检验'!D53="","",'1、包装标识检验'!D53)</f>
        <v/>
      </c>
      <c r="E53" s="78" t="str">
        <f>IF('1、包装标识检验'!E53="","",'1、包装标识检验'!E53)</f>
        <v/>
      </c>
      <c r="F53" s="79" t="str">
        <f>IF('1、包装标识检验'!F53="","",'1、包装标识检验'!F53)</f>
        <v/>
      </c>
      <c r="G53" s="78" t="str">
        <f>IF('1、包装标识检验'!G53="","",'1、包装标识检验'!G53)</f>
        <v/>
      </c>
      <c r="H53" s="78" t="str">
        <f>IF('1、包装标识检验'!H53="","",'1、包装标识检验'!H53)</f>
        <v/>
      </c>
      <c r="I53" s="88" t="str">
        <f>IF('1、包装标识检验'!I53="","",'1、包装标识检验'!I53)</f>
        <v/>
      </c>
      <c r="J53" s="89" t="str">
        <f>IF('1、包装标识检验'!J53="合格","合格",IF('1、包装标识检验'!J53="","",IF('1、包装标识检验'!J53="A类","A类，批否",IF('1、包装标识检验'!J53="B类","B类，合格"))))</f>
        <v/>
      </c>
      <c r="K53" s="90" t="str">
        <f>IF('1、包装标识检验'!J53="","",IF('1、包装标识检验'!J53="合格",100,IF('1、包装标识检验'!J53="A类",0,100-综合判定!J53)))</f>
        <v/>
      </c>
      <c r="L53" s="77" t="str">
        <f ca="1">IF(B53="","",100-SUM(综合判定!P53,综合判定!Q53,综合判定!R53,综合判定!S53,综合判定!T53,综合判定!U53,综合判定!W53,综合判定!V53,综合判定!X53,综合判定!Y53,综合判定!Z53,综合判定!AA53,综合判定!AB53,综合判定!AC53,综合判定!AD53,综合判定!AE53,综合判定!AF53,综合判定!AG53,综合判定!AH53,综合判定!AI53,综合判定!AJ53,综合判定!AK53,综合判定!AL53,综合判定!AM53,综合判定!AN53,综合判定!AO53,综合判定!AP53,综合判定!AQ53,综合判定!AR53,综合判定!AS53))</f>
        <v/>
      </c>
      <c r="M53" s="78" t="str">
        <f ca="1" t="shared" si="1"/>
        <v/>
      </c>
      <c r="N53" s="91" t="str">
        <f ca="1" t="shared" si="2"/>
        <v/>
      </c>
      <c r="O53" s="92"/>
      <c r="P53" s="93" t="str">
        <f>IF('2、物理特性检验'!L53="","",'2、物理特性检验'!L53*0.2)</f>
        <v/>
      </c>
      <c r="Q53" s="95" t="str">
        <f>IF('2、物理特性检验'!O53="","",'2、物理特性检验'!O53*0.5)</f>
        <v/>
      </c>
      <c r="R53" s="95" t="str">
        <f>IF('2、物理特性检验'!R53="","",'2、物理特性检验'!R53*0.2)</f>
        <v/>
      </c>
      <c r="S53" s="95" t="str">
        <f>IF('2、物理特性检验'!U53="","",'2、物理特性检验'!U53*1)</f>
        <v/>
      </c>
      <c r="T53" s="95" t="str">
        <f>IF('2、物理特性检验'!X53="","",'2、物理特性检验'!X53*0.5)</f>
        <v/>
      </c>
      <c r="U53" s="95" t="str">
        <f>IF('2、物理特性检验'!AA53="","",'2、物理特性检验'!AA53*0.2)</f>
        <v/>
      </c>
      <c r="V53" s="95" t="str">
        <f>IF('2、物理特性检验'!AH53="","",IF(('2、物理特性检验'!AH53&gt;13.5)+('2、物理特性检验'!AH53&lt;10.5),6,IF(ABS('2、物理特性检验'!AH53-'2、物理特性检验'!AI53)&gt;1,3,IF(ABS('2、物理特性检验'!AH53-'2、物理特性检验'!AI53)&gt;0.5,2,""))))</f>
        <v/>
      </c>
      <c r="W53" s="95" t="str">
        <f>IF('2、物理特性检验'!AG53="","",'2、物理特性检验'!AG53*15)</f>
        <v/>
      </c>
      <c r="X53" s="95" t="str">
        <f>IF('2、物理特性检验'!AJ53="","",IF(('2、物理特性检验'!AJ53&gt;=3)*('2、物理特性检验'!AL53=0),4,IF(('2、物理特性检验'!AJ53&gt;=3.5)*('2、物理特性检验'!AL53=1),4,"")))</f>
        <v/>
      </c>
      <c r="Y53" s="95" t="str">
        <f>IF('2、物理特性检验'!AK53="","",'2、物理特性检验'!AK53*5)</f>
        <v/>
      </c>
      <c r="Z53" s="97" t="str">
        <f ca="1">IF('3、外观质量检验'!L53="","",SUMIF(外观!$AI:$AJ,'3、外观质量检验'!L53,外观!$AJ:$AJ)*'3、外观质量检验'!M53)</f>
        <v/>
      </c>
      <c r="AA53" s="97" t="str">
        <f ca="1">IF('3、外观质量检验'!O53="","",SUMIF(外观!$AI:$AJ,'3、外观质量检验'!O53,外观!$AJ:$AJ)*'3、外观质量检验'!P53)</f>
        <v/>
      </c>
      <c r="AB53" s="97" t="str">
        <f ca="1">IF('3、外观质量检验'!R53="","",SUMIF(外观!$AI:$AJ,'3、外观质量检验'!R53,外观!$AJ:$AJ)*'3、外观质量检验'!S53)</f>
        <v/>
      </c>
      <c r="AC53" s="97" t="str">
        <f ca="1">IF('3、外观质量检验'!U53="","",SUMIF(外观!$AI:$AJ,'3、外观质量检验'!U53,外观!$AJ:$AJ)*'3、外观质量检验'!V53)</f>
        <v/>
      </c>
      <c r="AD53" s="97" t="str">
        <f ca="1">IF('3、外观质量检验'!X53="","",SUMIF(外观!$AI:$AJ,'3、外观质量检验'!X53,外观!$AJ:$AJ)*'3、外观质量检验'!Y53)</f>
        <v/>
      </c>
      <c r="AE53" s="97" t="str">
        <f ca="1">IF('3、外观质量检验'!AB53="","",SUMIF(外观!$AI:$AJ,'3、外观质量检验'!AB53,外观!$AJ:$AJ)*'3、外观质量检验'!AC53)</f>
        <v/>
      </c>
      <c r="AF53" s="97" t="str">
        <f ca="1">IF('3、外观质量检验'!AE53="","",SUMIF(外观!$AI:$AJ,'3、外观质量检验'!AE53,外观!$AJ:$AJ)*'3、外观质量检验'!AF53)</f>
        <v/>
      </c>
      <c r="AG53" s="97" t="str">
        <f ca="1">IF('3、外观质量检验'!AH53="","",SUMIF(外观!$AI:$AJ,'3、外观质量检验'!AH53,外观!$AJ:$AJ)*'3、外观质量检验'!AI53)</f>
        <v/>
      </c>
      <c r="AH53" s="97" t="str">
        <f ca="1">IF('3、外观质量检验'!AK53="","",SUMIF(外观!$AI:$AJ,'3、外观质量检验'!AK53,外观!$AJ:$AJ)*'3、外观质量检验'!AL53)</f>
        <v/>
      </c>
      <c r="AI53" s="97" t="str">
        <f ca="1">IF('3、外观质量检验'!AN53="","",SUMIF(外观!$AI:$AJ,'3、外观质量检验'!AN53,外观!$AJ:$AJ)*'3、外观质量检验'!AO53)</f>
        <v/>
      </c>
      <c r="AJ53" s="97" t="str">
        <f ca="1">IF('3、外观质量检验'!AR53="","",SUMIF(外观!$AI:$AJ,'3、外观质量检验'!AR53,外观!$AJ:$AJ)*'3、外观质量检验'!AS53)</f>
        <v/>
      </c>
      <c r="AK53" s="97" t="str">
        <f ca="1">IF('3、外观质量检验'!AU53="","",SUMIF(外观!$AI:$AJ,'3、外观质量检验'!AU53,外观!$AJ:$AJ)*'3、外观质量检验'!AV53)</f>
        <v/>
      </c>
      <c r="AL53" s="97" t="str">
        <f ca="1">IF('3、外观质量检验'!AX53="","",SUMIF(外观!$AI:$AJ,'3、外观质量检验'!AX53,外观!$AJ:$AJ)*'3、外观质量检验'!AY53)</f>
        <v/>
      </c>
      <c r="AM53" s="97" t="str">
        <f ca="1">IF('3、外观质量检验'!BA53="","",SUMIF(外观!$AI:$AJ,'3、外观质量检验'!BA53,外观!$AJ:$AJ)*'3、外观质量检验'!BB53)</f>
        <v/>
      </c>
      <c r="AN53" s="97" t="str">
        <f ca="1">IF('3、外观质量检验'!BD53="","",SUMIF(外观!$AI:$AJ,'3、外观质量检验'!BD53,外观!$AJ:$AJ)*'3、外观质量检验'!BE53)</f>
        <v/>
      </c>
      <c r="AO53" s="97" t="str">
        <f ca="1">IF('3、外观质量检验'!BH53="","",SUMIF(外观!$AI:$AJ,'3、外观质量检验'!BH53,外观!$AJ:$AJ)*'3、外观质量检验'!BI53)</f>
        <v/>
      </c>
      <c r="AP53" s="97" t="str">
        <f ca="1">IF('3、外观质量检验'!BK53="","",SUMIF(外观!$AI:$AJ,'3、外观质量检验'!BK53,外观!$AJ:$AJ)*'3、外观质量检验'!BL53)</f>
        <v/>
      </c>
      <c r="AQ53" s="97" t="str">
        <f ca="1">IF('3、外观质量检验'!BN53="","",SUMIF(外观!$AI:$AJ,'3、外观质量检验'!BN53,外观!$AJ:$AJ)*'3、外观质量检验'!BO53)</f>
        <v/>
      </c>
      <c r="AR53" s="97" t="str">
        <f ca="1">IF('3、外观质量检验'!BQ53="","",SUMIF(外观!$AI:$AJ,'3、外观质量检验'!BQ53,外观!$AJ:$AJ)*'3、外观质量检验'!BR53)</f>
        <v/>
      </c>
      <c r="AS53" s="103" t="str">
        <f ca="1">IF('3、外观质量检验'!BT53="","",SUMIF(外观!$AI:$AJ,'3、外观质量检验'!BT53,外观!$AJ:$AJ)*'3、外观质量检验'!BU53)</f>
        <v/>
      </c>
      <c r="AT53" s="104" t="str">
        <f>IF(('4、感官质量检验'!L53="")+('4、感官质量检验'!M53="")+('4、感官质量检验'!N53="")+('4、感官质量检验'!O53="")+('4、感官质量检验'!P53="")+('4、感官质量检验'!Q53=""),"",SUM('4、感官质量检验'!L53:Q53))</f>
        <v/>
      </c>
      <c r="AU53" s="105" t="str">
        <f>IF('4、感官质量检验'!K53="","",'4、感官质量检验'!K53)</f>
        <v/>
      </c>
      <c r="AV53" s="106" t="str">
        <f>IF('4、感官质量检验'!D53="","",IF('4、感官质量检验'!D53="一类",85,IF('4、感官质量检验'!D53="二、三类",75,60)))</f>
        <v/>
      </c>
      <c r="AW53" s="109" t="str">
        <f>IF(AND(综合判定!AT53="",'4、感官质量检验'!K53=""),"",IF(OR('4、感官质量检验'!K53="异味",'4、感官质量检验'!K53="霉变",'4、感官质量检验'!K53="异味及霉变",综合判定!AT53&lt;AV53),"A类缺陷，批否",IF(综合判定!AT53&lt;('4、感官质量检验'!J53-2),"B类","合格")))</f>
        <v/>
      </c>
      <c r="AX53" s="110" t="str">
        <f>IF('5、主流烟气检验'!R53="","",IF(('5、主流烟气检验'!R53&lt;=4),1,IF(AND('5、主流烟气检验'!R53&gt;=5,'5、主流烟气检验'!R53&lt;=9),1.5,2)))</f>
        <v/>
      </c>
      <c r="AY53" s="106" t="str">
        <f>IF('5、主流烟气检验'!R53="","",IF('5、主流烟气检验'!R53&lt;=8,100,IF(AND('5、主流烟气检验'!R53&gt;=9,'5、主流烟气检验'!R53&lt;=12),80,0)))</f>
        <v/>
      </c>
      <c r="AZ53" s="106" t="str">
        <f>IF('5、主流烟气检验'!S53="","",IF(ABS('5、主流烟气检验'!R53-'5、主流烟气检验'!S53)&lt;=AX53,AY53,0))</f>
        <v/>
      </c>
      <c r="BA53" s="78" t="str">
        <f t="shared" si="3"/>
        <v/>
      </c>
      <c r="BB53" s="106" t="str">
        <f>IF('5、主流烟气检验'!T53="","",IF(('5、主流烟气检验'!T53&lt;=0.4),0.1,IF(AND('5、主流烟气检验'!T53&gt;=0.5,'5、主流烟气检验'!T53&lt;=1),0.2,0.3)))</f>
        <v/>
      </c>
      <c r="BC53" s="106" t="str">
        <f>IF('5、主流烟气检验'!U53="","",IF(ABS('5、主流烟气检验'!T53-'5、主流烟气检验'!U53)&lt;=BB53,100,0))</f>
        <v/>
      </c>
      <c r="BD53" s="106" t="str">
        <f>IF('5、主流烟气检验'!V53="","",IF(('5、主流烟气检验'!V53&lt;=4),1,IF(AND('5、主流烟气检验'!V53&gt;=5,'5、主流烟气检验'!V53&lt;=10),2,3)))</f>
        <v/>
      </c>
      <c r="BE53" s="106" t="str">
        <f>IF('5、主流烟气检验'!V53="","",IF('5、主流烟气检验'!V53&lt;=10,100,IF(AND('5、主流烟气检验'!V53&gt;=11,'5、主流烟气检验'!V53&lt;=15),80,0)))</f>
        <v/>
      </c>
      <c r="BF53" s="109" t="str">
        <f>IF('5、主流烟气检验'!W53="","",IF(ABS('5、主流烟气检验'!W53-'5、主流烟气检验'!V53)&lt;=BD53,BE53,0))</f>
        <v/>
      </c>
      <c r="BG53" s="113" t="str">
        <f ca="1" t="shared" si="4"/>
        <v/>
      </c>
    </row>
    <row r="54" ht="12" customHeight="1" spans="2:59">
      <c r="B54" s="77" t="str">
        <f>IF('1、包装标识检验'!B54="","",'1、包装标识检验'!B54)</f>
        <v/>
      </c>
      <c r="C54" s="78" t="str">
        <f>IF('1、包装标识检验'!C54="","",'1、包装标识检验'!C54)</f>
        <v/>
      </c>
      <c r="D54" s="78" t="str">
        <f>IF('1、包装标识检验'!D54="","",'1、包装标识检验'!D54)</f>
        <v/>
      </c>
      <c r="E54" s="78" t="str">
        <f>IF('1、包装标识检验'!E54="","",'1、包装标识检验'!E54)</f>
        <v/>
      </c>
      <c r="F54" s="79" t="str">
        <f>IF('1、包装标识检验'!F54="","",'1、包装标识检验'!F54)</f>
        <v/>
      </c>
      <c r="G54" s="78" t="str">
        <f>IF('1、包装标识检验'!G54="","",'1、包装标识检验'!G54)</f>
        <v/>
      </c>
      <c r="H54" s="78" t="str">
        <f>IF('1、包装标识检验'!H54="","",'1、包装标识检验'!H54)</f>
        <v/>
      </c>
      <c r="I54" s="88" t="str">
        <f>IF('1、包装标识检验'!I54="","",'1、包装标识检验'!I54)</f>
        <v/>
      </c>
      <c r="J54" s="89" t="str">
        <f>IF('1、包装标识检验'!J54="合格","合格",IF('1、包装标识检验'!J54="","",IF('1、包装标识检验'!J54="A类","A类，批否",IF('1、包装标识检验'!J54="B类","B类，合格"))))</f>
        <v/>
      </c>
      <c r="K54" s="90" t="str">
        <f>IF('1、包装标识检验'!J54="","",IF('1、包装标识检验'!J54="合格",100,IF('1、包装标识检验'!J54="A类",0,100-综合判定!J54)))</f>
        <v/>
      </c>
      <c r="L54" s="77" t="str">
        <f ca="1">IF(B54="","",100-SUM(综合判定!P54,综合判定!Q54,综合判定!R54,综合判定!S54,综合判定!T54,综合判定!U54,综合判定!W54,综合判定!V54,综合判定!X54,综合判定!Y54,综合判定!Z54,综合判定!AA54,综合判定!AB54,综合判定!AC54,综合判定!AD54,综合判定!AE54,综合判定!AF54,综合判定!AG54,综合判定!AH54,综合判定!AI54,综合判定!AJ54,综合判定!AK54,综合判定!AL54,综合判定!AM54,综合判定!AN54,综合判定!AO54,综合判定!AP54,综合判定!AQ54,综合判定!AR54,综合判定!AS54))</f>
        <v/>
      </c>
      <c r="M54" s="78" t="str">
        <f ca="1" t="shared" si="1"/>
        <v/>
      </c>
      <c r="N54" s="91" t="str">
        <f ca="1" t="shared" si="2"/>
        <v/>
      </c>
      <c r="O54" s="92"/>
      <c r="P54" s="93" t="str">
        <f>IF('2、物理特性检验'!L54="","",'2、物理特性检验'!L54*0.2)</f>
        <v/>
      </c>
      <c r="Q54" s="95" t="str">
        <f>IF('2、物理特性检验'!O54="","",'2、物理特性检验'!O54*0.5)</f>
        <v/>
      </c>
      <c r="R54" s="95" t="str">
        <f>IF('2、物理特性检验'!R54="","",'2、物理特性检验'!R54*0.2)</f>
        <v/>
      </c>
      <c r="S54" s="95" t="str">
        <f>IF('2、物理特性检验'!U54="","",'2、物理特性检验'!U54*1)</f>
        <v/>
      </c>
      <c r="T54" s="95" t="str">
        <f>IF('2、物理特性检验'!X54="","",'2、物理特性检验'!X54*0.5)</f>
        <v/>
      </c>
      <c r="U54" s="95" t="str">
        <f>IF('2、物理特性检验'!AA54="","",'2、物理特性检验'!AA54*0.2)</f>
        <v/>
      </c>
      <c r="V54" s="95" t="str">
        <f>IF('2、物理特性检验'!AH54="","",IF(('2、物理特性检验'!AH54&gt;13.5)+('2、物理特性检验'!AH54&lt;10.5),6,IF(ABS('2、物理特性检验'!AH54-'2、物理特性检验'!AI54)&gt;1,3,IF(ABS('2、物理特性检验'!AH54-'2、物理特性检验'!AI54)&gt;0.5,2,""))))</f>
        <v/>
      </c>
      <c r="W54" s="95" t="str">
        <f>IF('2、物理特性检验'!AG54="","",'2、物理特性检验'!AG54*15)</f>
        <v/>
      </c>
      <c r="X54" s="95" t="str">
        <f>IF('2、物理特性检验'!AJ54="","",IF(('2、物理特性检验'!AJ54&gt;=3)*('2、物理特性检验'!AL54=0),4,IF(('2、物理特性检验'!AJ54&gt;=3.5)*('2、物理特性检验'!AL54=1),4,"")))</f>
        <v/>
      </c>
      <c r="Y54" s="95" t="str">
        <f>IF('2、物理特性检验'!AK54="","",'2、物理特性检验'!AK54*5)</f>
        <v/>
      </c>
      <c r="Z54" s="97" t="str">
        <f ca="1">IF('3、外观质量检验'!L54="","",SUMIF(外观!$AI:$AJ,'3、外观质量检验'!L54,外观!$AJ:$AJ)*'3、外观质量检验'!M54)</f>
        <v/>
      </c>
      <c r="AA54" s="97" t="str">
        <f ca="1">IF('3、外观质量检验'!O54="","",SUMIF(外观!$AI:$AJ,'3、外观质量检验'!O54,外观!$AJ:$AJ)*'3、外观质量检验'!P54)</f>
        <v/>
      </c>
      <c r="AB54" s="97" t="str">
        <f ca="1">IF('3、外观质量检验'!R54="","",SUMIF(外观!$AI:$AJ,'3、外观质量检验'!R54,外观!$AJ:$AJ)*'3、外观质量检验'!S54)</f>
        <v/>
      </c>
      <c r="AC54" s="97" t="str">
        <f ca="1">IF('3、外观质量检验'!U54="","",SUMIF(外观!$AI:$AJ,'3、外观质量检验'!U54,外观!$AJ:$AJ)*'3、外观质量检验'!V54)</f>
        <v/>
      </c>
      <c r="AD54" s="97" t="str">
        <f ca="1">IF('3、外观质量检验'!X54="","",SUMIF(外观!$AI:$AJ,'3、外观质量检验'!X54,外观!$AJ:$AJ)*'3、外观质量检验'!Y54)</f>
        <v/>
      </c>
      <c r="AE54" s="97" t="str">
        <f ca="1">IF('3、外观质量检验'!AB54="","",SUMIF(外观!$AI:$AJ,'3、外观质量检验'!AB54,外观!$AJ:$AJ)*'3、外观质量检验'!AC54)</f>
        <v/>
      </c>
      <c r="AF54" s="97" t="str">
        <f ca="1">IF('3、外观质量检验'!AE54="","",SUMIF(外观!$AI:$AJ,'3、外观质量检验'!AE54,外观!$AJ:$AJ)*'3、外观质量检验'!AF54)</f>
        <v/>
      </c>
      <c r="AG54" s="97" t="str">
        <f ca="1">IF('3、外观质量检验'!AH54="","",SUMIF(外观!$AI:$AJ,'3、外观质量检验'!AH54,外观!$AJ:$AJ)*'3、外观质量检验'!AI54)</f>
        <v/>
      </c>
      <c r="AH54" s="97" t="str">
        <f ca="1">IF('3、外观质量检验'!AK54="","",SUMIF(外观!$AI:$AJ,'3、外观质量检验'!AK54,外观!$AJ:$AJ)*'3、外观质量检验'!AL54)</f>
        <v/>
      </c>
      <c r="AI54" s="97" t="str">
        <f ca="1">IF('3、外观质量检验'!AN54="","",SUMIF(外观!$AI:$AJ,'3、外观质量检验'!AN54,外观!$AJ:$AJ)*'3、外观质量检验'!AO54)</f>
        <v/>
      </c>
      <c r="AJ54" s="97" t="str">
        <f ca="1">IF('3、外观质量检验'!AR54="","",SUMIF(外观!$AI:$AJ,'3、外观质量检验'!AR54,外观!$AJ:$AJ)*'3、外观质量检验'!AS54)</f>
        <v/>
      </c>
      <c r="AK54" s="97" t="str">
        <f ca="1">IF('3、外观质量检验'!AU54="","",SUMIF(外观!$AI:$AJ,'3、外观质量检验'!AU54,外观!$AJ:$AJ)*'3、外观质量检验'!AV54)</f>
        <v/>
      </c>
      <c r="AL54" s="97" t="str">
        <f ca="1">IF('3、外观质量检验'!AX54="","",SUMIF(外观!$AI:$AJ,'3、外观质量检验'!AX54,外观!$AJ:$AJ)*'3、外观质量检验'!AY54)</f>
        <v/>
      </c>
      <c r="AM54" s="97" t="str">
        <f ca="1">IF('3、外观质量检验'!BA54="","",SUMIF(外观!$AI:$AJ,'3、外观质量检验'!BA54,外观!$AJ:$AJ)*'3、外观质量检验'!BB54)</f>
        <v/>
      </c>
      <c r="AN54" s="97" t="str">
        <f ca="1">IF('3、外观质量检验'!BD54="","",SUMIF(外观!$AI:$AJ,'3、外观质量检验'!BD54,外观!$AJ:$AJ)*'3、外观质量检验'!BE54)</f>
        <v/>
      </c>
      <c r="AO54" s="97" t="str">
        <f ca="1">IF('3、外观质量检验'!BH54="","",SUMIF(外观!$AI:$AJ,'3、外观质量检验'!BH54,外观!$AJ:$AJ)*'3、外观质量检验'!BI54)</f>
        <v/>
      </c>
      <c r="AP54" s="97" t="str">
        <f ca="1">IF('3、外观质量检验'!BK54="","",SUMIF(外观!$AI:$AJ,'3、外观质量检验'!BK54,外观!$AJ:$AJ)*'3、外观质量检验'!BL54)</f>
        <v/>
      </c>
      <c r="AQ54" s="97" t="str">
        <f ca="1">IF('3、外观质量检验'!BN54="","",SUMIF(外观!$AI:$AJ,'3、外观质量检验'!BN54,外观!$AJ:$AJ)*'3、外观质量检验'!BO54)</f>
        <v/>
      </c>
      <c r="AR54" s="97" t="str">
        <f ca="1">IF('3、外观质量检验'!BQ54="","",SUMIF(外观!$AI:$AJ,'3、外观质量检验'!BQ54,外观!$AJ:$AJ)*'3、外观质量检验'!BR54)</f>
        <v/>
      </c>
      <c r="AS54" s="103" t="str">
        <f ca="1">IF('3、外观质量检验'!BT54="","",SUMIF(外观!$AI:$AJ,'3、外观质量检验'!BT54,外观!$AJ:$AJ)*'3、外观质量检验'!BU54)</f>
        <v/>
      </c>
      <c r="AT54" s="104" t="str">
        <f>IF(('4、感官质量检验'!L54="")+('4、感官质量检验'!M54="")+('4、感官质量检验'!N54="")+('4、感官质量检验'!O54="")+('4、感官质量检验'!P54="")+('4、感官质量检验'!Q54=""),"",SUM('4、感官质量检验'!L54:Q54))</f>
        <v/>
      </c>
      <c r="AU54" s="105" t="str">
        <f>IF('4、感官质量检验'!K54="","",'4、感官质量检验'!K54)</f>
        <v/>
      </c>
      <c r="AV54" s="106" t="str">
        <f>IF('4、感官质量检验'!D54="","",IF('4、感官质量检验'!D54="一类",85,IF('4、感官质量检验'!D54="二、三类",75,60)))</f>
        <v/>
      </c>
      <c r="AW54" s="109" t="str">
        <f>IF(AND(综合判定!AT54="",'4、感官质量检验'!K54=""),"",IF(OR('4、感官质量检验'!K54="异味",'4、感官质量检验'!K54="霉变",'4、感官质量检验'!K54="异味及霉变",综合判定!AT54&lt;AV54),"A类缺陷，批否",IF(综合判定!AT54&lt;('4、感官质量检验'!J54-2),"B类","合格")))</f>
        <v/>
      </c>
      <c r="AX54" s="110" t="str">
        <f>IF('5、主流烟气检验'!R54="","",IF(('5、主流烟气检验'!R54&lt;=4),1,IF(AND('5、主流烟气检验'!R54&gt;=5,'5、主流烟气检验'!R54&lt;=9),1.5,2)))</f>
        <v/>
      </c>
      <c r="AY54" s="106" t="str">
        <f>IF('5、主流烟气检验'!R54="","",IF('5、主流烟气检验'!R54&lt;=8,100,IF(AND('5、主流烟气检验'!R54&gt;=9,'5、主流烟气检验'!R54&lt;=12),80,0)))</f>
        <v/>
      </c>
      <c r="AZ54" s="106" t="str">
        <f>IF('5、主流烟气检验'!S54="","",IF(ABS('5、主流烟气检验'!R54-'5、主流烟气检验'!S54)&lt;=AX54,AY54,0))</f>
        <v/>
      </c>
      <c r="BA54" s="78" t="str">
        <f t="shared" si="3"/>
        <v/>
      </c>
      <c r="BB54" s="106" t="str">
        <f>IF('5、主流烟气检验'!T54="","",IF(('5、主流烟气检验'!T54&lt;=0.4),0.1,IF(AND('5、主流烟气检验'!T54&gt;=0.5,'5、主流烟气检验'!T54&lt;=1),0.2,0.3)))</f>
        <v/>
      </c>
      <c r="BC54" s="106" t="str">
        <f>IF('5、主流烟气检验'!U54="","",IF(ABS('5、主流烟气检验'!T54-'5、主流烟气检验'!U54)&lt;=BB54,100,0))</f>
        <v/>
      </c>
      <c r="BD54" s="106" t="str">
        <f>IF('5、主流烟气检验'!V54="","",IF(('5、主流烟气检验'!V54&lt;=4),1,IF(AND('5、主流烟气检验'!V54&gt;=5,'5、主流烟气检验'!V54&lt;=10),2,3)))</f>
        <v/>
      </c>
      <c r="BE54" s="106" t="str">
        <f>IF('5、主流烟气检验'!V54="","",IF('5、主流烟气检验'!V54&lt;=10,100,IF(AND('5、主流烟气检验'!V54&gt;=11,'5、主流烟气检验'!V54&lt;=15),80,0)))</f>
        <v/>
      </c>
      <c r="BF54" s="109" t="str">
        <f>IF('5、主流烟气检验'!W54="","",IF(ABS('5、主流烟气检验'!W54-'5、主流烟气检验'!V54)&lt;=BD54,BE54,0))</f>
        <v/>
      </c>
      <c r="BG54" s="113" t="str">
        <f ca="1" t="shared" si="4"/>
        <v/>
      </c>
    </row>
    <row r="55" ht="12" customHeight="1" spans="2:59">
      <c r="B55" s="77" t="str">
        <f>IF('1、包装标识检验'!B55="","",'1、包装标识检验'!B55)</f>
        <v/>
      </c>
      <c r="C55" s="78" t="str">
        <f>IF('1、包装标识检验'!C55="","",'1、包装标识检验'!C55)</f>
        <v/>
      </c>
      <c r="D55" s="78" t="str">
        <f>IF('1、包装标识检验'!D55="","",'1、包装标识检验'!D55)</f>
        <v/>
      </c>
      <c r="E55" s="78" t="str">
        <f>IF('1、包装标识检验'!E55="","",'1、包装标识检验'!E55)</f>
        <v/>
      </c>
      <c r="F55" s="79" t="str">
        <f>IF('1、包装标识检验'!F55="","",'1、包装标识检验'!F55)</f>
        <v/>
      </c>
      <c r="G55" s="78" t="str">
        <f>IF('1、包装标识检验'!G55="","",'1、包装标识检验'!G55)</f>
        <v/>
      </c>
      <c r="H55" s="78" t="str">
        <f>IF('1、包装标识检验'!H55="","",'1、包装标识检验'!H55)</f>
        <v/>
      </c>
      <c r="I55" s="88" t="str">
        <f>IF('1、包装标识检验'!I55="","",'1、包装标识检验'!I55)</f>
        <v/>
      </c>
      <c r="J55" s="89" t="str">
        <f>IF('1、包装标识检验'!J55="合格","合格",IF('1、包装标识检验'!J55="","",IF('1、包装标识检验'!J55="A类","A类，批否",IF('1、包装标识检验'!J55="B类","B类，合格"))))</f>
        <v/>
      </c>
      <c r="K55" s="90" t="str">
        <f>IF('1、包装标识检验'!J55="","",IF('1、包装标识检验'!J55="合格",100,IF('1、包装标识检验'!J55="A类",0,100-综合判定!J55)))</f>
        <v/>
      </c>
      <c r="L55" s="77" t="str">
        <f ca="1">IF(B55="","",100-SUM(综合判定!P55,综合判定!Q55,综合判定!R55,综合判定!S55,综合判定!T55,综合判定!U55,综合判定!W55,综合判定!V55,综合判定!X55,综合判定!Y55,综合判定!Z55,综合判定!AA55,综合判定!AB55,综合判定!AC55,综合判定!AD55,综合判定!AE55,综合判定!AF55,综合判定!AG55,综合判定!AH55,综合判定!AI55,综合判定!AJ55,综合判定!AK55,综合判定!AL55,综合判定!AM55,综合判定!AN55,综合判定!AO55,综合判定!AP55,综合判定!AQ55,综合判定!AR55,综合判定!AS55))</f>
        <v/>
      </c>
      <c r="M55" s="78" t="str">
        <f ca="1" t="shared" si="1"/>
        <v/>
      </c>
      <c r="N55" s="91" t="str">
        <f ca="1" t="shared" si="2"/>
        <v/>
      </c>
      <c r="O55" s="92"/>
      <c r="P55" s="93" t="str">
        <f>IF('2、物理特性检验'!L55="","",'2、物理特性检验'!L55*0.2)</f>
        <v/>
      </c>
      <c r="Q55" s="95" t="str">
        <f>IF('2、物理特性检验'!O55="","",'2、物理特性检验'!O55*0.5)</f>
        <v/>
      </c>
      <c r="R55" s="95" t="str">
        <f>IF('2、物理特性检验'!R55="","",'2、物理特性检验'!R55*0.2)</f>
        <v/>
      </c>
      <c r="S55" s="95" t="str">
        <f>IF('2、物理特性检验'!U55="","",'2、物理特性检验'!U55*1)</f>
        <v/>
      </c>
      <c r="T55" s="95" t="str">
        <f>IF('2、物理特性检验'!X55="","",'2、物理特性检验'!X55*0.5)</f>
        <v/>
      </c>
      <c r="U55" s="95" t="str">
        <f>IF('2、物理特性检验'!AA55="","",'2、物理特性检验'!AA55*0.2)</f>
        <v/>
      </c>
      <c r="V55" s="95" t="str">
        <f>IF('2、物理特性检验'!AH55="","",IF(('2、物理特性检验'!AH55&gt;13.5)+('2、物理特性检验'!AH55&lt;10.5),6,IF(ABS('2、物理特性检验'!AH55-'2、物理特性检验'!AI55)&gt;1,3,IF(ABS('2、物理特性检验'!AH55-'2、物理特性检验'!AI55)&gt;0.5,2,""))))</f>
        <v/>
      </c>
      <c r="W55" s="95" t="str">
        <f>IF('2、物理特性检验'!AG55="","",'2、物理特性检验'!AG55*15)</f>
        <v/>
      </c>
      <c r="X55" s="95" t="str">
        <f>IF('2、物理特性检验'!AJ55="","",IF(('2、物理特性检验'!AJ55&gt;=3)*('2、物理特性检验'!AL55=0),4,IF(('2、物理特性检验'!AJ55&gt;=3.5)*('2、物理特性检验'!AL55=1),4,"")))</f>
        <v/>
      </c>
      <c r="Y55" s="95" t="str">
        <f>IF('2、物理特性检验'!AK55="","",'2、物理特性检验'!AK55*5)</f>
        <v/>
      </c>
      <c r="Z55" s="97" t="str">
        <f ca="1">IF('3、外观质量检验'!L55="","",SUMIF(外观!$AI:$AJ,'3、外观质量检验'!L55,外观!$AJ:$AJ)*'3、外观质量检验'!M55)</f>
        <v/>
      </c>
      <c r="AA55" s="97" t="str">
        <f ca="1">IF('3、外观质量检验'!O55="","",SUMIF(外观!$AI:$AJ,'3、外观质量检验'!O55,外观!$AJ:$AJ)*'3、外观质量检验'!P55)</f>
        <v/>
      </c>
      <c r="AB55" s="97" t="str">
        <f ca="1">IF('3、外观质量检验'!R55="","",SUMIF(外观!$AI:$AJ,'3、外观质量检验'!R55,外观!$AJ:$AJ)*'3、外观质量检验'!S55)</f>
        <v/>
      </c>
      <c r="AC55" s="97" t="str">
        <f ca="1">IF('3、外观质量检验'!U55="","",SUMIF(外观!$AI:$AJ,'3、外观质量检验'!U55,外观!$AJ:$AJ)*'3、外观质量检验'!V55)</f>
        <v/>
      </c>
      <c r="AD55" s="97" t="str">
        <f ca="1">IF('3、外观质量检验'!X55="","",SUMIF(外观!$AI:$AJ,'3、外观质量检验'!X55,外观!$AJ:$AJ)*'3、外观质量检验'!Y55)</f>
        <v/>
      </c>
      <c r="AE55" s="97" t="str">
        <f ca="1">IF('3、外观质量检验'!AB55="","",SUMIF(外观!$AI:$AJ,'3、外观质量检验'!AB55,外观!$AJ:$AJ)*'3、外观质量检验'!AC55)</f>
        <v/>
      </c>
      <c r="AF55" s="97" t="str">
        <f ca="1">IF('3、外观质量检验'!AE55="","",SUMIF(外观!$AI:$AJ,'3、外观质量检验'!AE55,外观!$AJ:$AJ)*'3、外观质量检验'!AF55)</f>
        <v/>
      </c>
      <c r="AG55" s="97" t="str">
        <f ca="1">IF('3、外观质量检验'!AH55="","",SUMIF(外观!$AI:$AJ,'3、外观质量检验'!AH55,外观!$AJ:$AJ)*'3、外观质量检验'!AI55)</f>
        <v/>
      </c>
      <c r="AH55" s="97" t="str">
        <f ca="1">IF('3、外观质量检验'!AK55="","",SUMIF(外观!$AI:$AJ,'3、外观质量检验'!AK55,外观!$AJ:$AJ)*'3、外观质量检验'!AL55)</f>
        <v/>
      </c>
      <c r="AI55" s="97" t="str">
        <f ca="1">IF('3、外观质量检验'!AN55="","",SUMIF(外观!$AI:$AJ,'3、外观质量检验'!AN55,外观!$AJ:$AJ)*'3、外观质量检验'!AO55)</f>
        <v/>
      </c>
      <c r="AJ55" s="97" t="str">
        <f ca="1">IF('3、外观质量检验'!AR55="","",SUMIF(外观!$AI:$AJ,'3、外观质量检验'!AR55,外观!$AJ:$AJ)*'3、外观质量检验'!AS55)</f>
        <v/>
      </c>
      <c r="AK55" s="97" t="str">
        <f ca="1">IF('3、外观质量检验'!AU55="","",SUMIF(外观!$AI:$AJ,'3、外观质量检验'!AU55,外观!$AJ:$AJ)*'3、外观质量检验'!AV55)</f>
        <v/>
      </c>
      <c r="AL55" s="97" t="str">
        <f ca="1">IF('3、外观质量检验'!AX55="","",SUMIF(外观!$AI:$AJ,'3、外观质量检验'!AX55,外观!$AJ:$AJ)*'3、外观质量检验'!AY55)</f>
        <v/>
      </c>
      <c r="AM55" s="97" t="str">
        <f ca="1">IF('3、外观质量检验'!BA55="","",SUMIF(外观!$AI:$AJ,'3、外观质量检验'!BA55,外观!$AJ:$AJ)*'3、外观质量检验'!BB55)</f>
        <v/>
      </c>
      <c r="AN55" s="97" t="str">
        <f ca="1">IF('3、外观质量检验'!BD55="","",SUMIF(外观!$AI:$AJ,'3、外观质量检验'!BD55,外观!$AJ:$AJ)*'3、外观质量检验'!BE55)</f>
        <v/>
      </c>
      <c r="AO55" s="97" t="str">
        <f ca="1">IF('3、外观质量检验'!BH55="","",SUMIF(外观!$AI:$AJ,'3、外观质量检验'!BH55,外观!$AJ:$AJ)*'3、外观质量检验'!BI55)</f>
        <v/>
      </c>
      <c r="AP55" s="97" t="str">
        <f ca="1">IF('3、外观质量检验'!BK55="","",SUMIF(外观!$AI:$AJ,'3、外观质量检验'!BK55,外观!$AJ:$AJ)*'3、外观质量检验'!BL55)</f>
        <v/>
      </c>
      <c r="AQ55" s="97" t="str">
        <f ca="1">IF('3、外观质量检验'!BN55="","",SUMIF(外观!$AI:$AJ,'3、外观质量检验'!BN55,外观!$AJ:$AJ)*'3、外观质量检验'!BO55)</f>
        <v/>
      </c>
      <c r="AR55" s="97" t="str">
        <f ca="1">IF('3、外观质量检验'!BQ55="","",SUMIF(外观!$AI:$AJ,'3、外观质量检验'!BQ55,外观!$AJ:$AJ)*'3、外观质量检验'!BR55)</f>
        <v/>
      </c>
      <c r="AS55" s="103" t="str">
        <f ca="1">IF('3、外观质量检验'!BT55="","",SUMIF(外观!$AI:$AJ,'3、外观质量检验'!BT55,外观!$AJ:$AJ)*'3、外观质量检验'!BU55)</f>
        <v/>
      </c>
      <c r="AT55" s="104" t="str">
        <f>IF(('4、感官质量检验'!L55="")+('4、感官质量检验'!M55="")+('4、感官质量检验'!N55="")+('4、感官质量检验'!O55="")+('4、感官质量检验'!P55="")+('4、感官质量检验'!Q55=""),"",SUM('4、感官质量检验'!L55:Q55))</f>
        <v/>
      </c>
      <c r="AU55" s="105" t="str">
        <f>IF('4、感官质量检验'!K55="","",'4、感官质量检验'!K55)</f>
        <v/>
      </c>
      <c r="AV55" s="106" t="str">
        <f>IF('4、感官质量检验'!D55="","",IF('4、感官质量检验'!D55="一类",85,IF('4、感官质量检验'!D55="二、三类",75,60)))</f>
        <v/>
      </c>
      <c r="AW55" s="109" t="str">
        <f>IF(AND(综合判定!AT55="",'4、感官质量检验'!K55=""),"",IF(OR('4、感官质量检验'!K55="异味",'4、感官质量检验'!K55="霉变",'4、感官质量检验'!K55="异味及霉变",综合判定!AT55&lt;AV55),"A类缺陷，批否",IF(综合判定!AT55&lt;('4、感官质量检验'!J55-2),"B类","合格")))</f>
        <v/>
      </c>
      <c r="AX55" s="110" t="str">
        <f>IF('5、主流烟气检验'!R55="","",IF(('5、主流烟气检验'!R55&lt;=4),1,IF(AND('5、主流烟气检验'!R55&gt;=5,'5、主流烟气检验'!R55&lt;=9),1.5,2)))</f>
        <v/>
      </c>
      <c r="AY55" s="106" t="str">
        <f>IF('5、主流烟气检验'!R55="","",IF('5、主流烟气检验'!R55&lt;=8,100,IF(AND('5、主流烟气检验'!R55&gt;=9,'5、主流烟气检验'!R55&lt;=12),80,0)))</f>
        <v/>
      </c>
      <c r="AZ55" s="106" t="str">
        <f>IF('5、主流烟气检验'!S55="","",IF(ABS('5、主流烟气检验'!R55-'5、主流烟气检验'!S55)&lt;=AX55,AY55,0))</f>
        <v/>
      </c>
      <c r="BA55" s="78" t="str">
        <f t="shared" si="3"/>
        <v/>
      </c>
      <c r="BB55" s="106" t="str">
        <f>IF('5、主流烟气检验'!T55="","",IF(('5、主流烟气检验'!T55&lt;=0.4),0.1,IF(AND('5、主流烟气检验'!T55&gt;=0.5,'5、主流烟气检验'!T55&lt;=1),0.2,0.3)))</f>
        <v/>
      </c>
      <c r="BC55" s="106" t="str">
        <f>IF('5、主流烟气检验'!U55="","",IF(ABS('5、主流烟气检验'!T55-'5、主流烟气检验'!U55)&lt;=BB55,100,0))</f>
        <v/>
      </c>
      <c r="BD55" s="106" t="str">
        <f>IF('5、主流烟气检验'!V55="","",IF(('5、主流烟气检验'!V55&lt;=4),1,IF(AND('5、主流烟气检验'!V55&gt;=5,'5、主流烟气检验'!V55&lt;=10),2,3)))</f>
        <v/>
      </c>
      <c r="BE55" s="106" t="str">
        <f>IF('5、主流烟气检验'!V55="","",IF('5、主流烟气检验'!V55&lt;=10,100,IF(AND('5、主流烟气检验'!V55&gt;=11,'5、主流烟气检验'!V55&lt;=15),80,0)))</f>
        <v/>
      </c>
      <c r="BF55" s="109" t="str">
        <f>IF('5、主流烟气检验'!W55="","",IF(ABS('5、主流烟气检验'!W55-'5、主流烟气检验'!V55)&lt;=BD55,BE55,0))</f>
        <v/>
      </c>
      <c r="BG55" s="113" t="str">
        <f ca="1" t="shared" si="4"/>
        <v/>
      </c>
    </row>
    <row r="56" ht="12" customHeight="1" spans="2:59">
      <c r="B56" s="77" t="str">
        <f>IF('1、包装标识检验'!B56="","",'1、包装标识检验'!B56)</f>
        <v/>
      </c>
      <c r="C56" s="78" t="str">
        <f>IF('1、包装标识检验'!C56="","",'1、包装标识检验'!C56)</f>
        <v/>
      </c>
      <c r="D56" s="78" t="str">
        <f>IF('1、包装标识检验'!D56="","",'1、包装标识检验'!D56)</f>
        <v/>
      </c>
      <c r="E56" s="78" t="str">
        <f>IF('1、包装标识检验'!E56="","",'1、包装标识检验'!E56)</f>
        <v/>
      </c>
      <c r="F56" s="79" t="str">
        <f>IF('1、包装标识检验'!F56="","",'1、包装标识检验'!F56)</f>
        <v/>
      </c>
      <c r="G56" s="78" t="str">
        <f>IF('1、包装标识检验'!G56="","",'1、包装标识检验'!G56)</f>
        <v/>
      </c>
      <c r="H56" s="78" t="str">
        <f>IF('1、包装标识检验'!H56="","",'1、包装标识检验'!H56)</f>
        <v/>
      </c>
      <c r="I56" s="88" t="str">
        <f>IF('1、包装标识检验'!I56="","",'1、包装标识检验'!I56)</f>
        <v/>
      </c>
      <c r="J56" s="89" t="str">
        <f>IF('1、包装标识检验'!J56="合格","合格",IF('1、包装标识检验'!J56="","",IF('1、包装标识检验'!J56="A类","A类，批否",IF('1、包装标识检验'!J56="B类","B类，合格"))))</f>
        <v/>
      </c>
      <c r="K56" s="90" t="str">
        <f>IF('1、包装标识检验'!J56="","",IF('1、包装标识检验'!J56="合格",100,IF('1、包装标识检验'!J56="A类",0,100-综合判定!J56)))</f>
        <v/>
      </c>
      <c r="L56" s="77" t="str">
        <f ca="1">IF(B56="","",100-SUM(综合判定!P56,综合判定!Q56,综合判定!R56,综合判定!S56,综合判定!T56,综合判定!U56,综合判定!W56,综合判定!V56,综合判定!X56,综合判定!Y56,综合判定!Z56,综合判定!AA56,综合判定!AB56,综合判定!AC56,综合判定!AD56,综合判定!AE56,综合判定!AF56,综合判定!AG56,综合判定!AH56,综合判定!AI56,综合判定!AJ56,综合判定!AK56,综合判定!AL56,综合判定!AM56,综合判定!AN56,综合判定!AO56,综合判定!AP56,综合判定!AQ56,综合判定!AR56,综合判定!AS56))</f>
        <v/>
      </c>
      <c r="M56" s="78" t="str">
        <f ca="1" t="shared" si="1"/>
        <v/>
      </c>
      <c r="N56" s="91" t="str">
        <f ca="1" t="shared" si="2"/>
        <v/>
      </c>
      <c r="O56" s="92"/>
      <c r="P56" s="93" t="str">
        <f>IF('2、物理特性检验'!L56="","",'2、物理特性检验'!L56*0.2)</f>
        <v/>
      </c>
      <c r="Q56" s="95" t="str">
        <f>IF('2、物理特性检验'!O56="","",'2、物理特性检验'!O56*0.5)</f>
        <v/>
      </c>
      <c r="R56" s="95" t="str">
        <f>IF('2、物理特性检验'!R56="","",'2、物理特性检验'!R56*0.2)</f>
        <v/>
      </c>
      <c r="S56" s="95" t="str">
        <f>IF('2、物理特性检验'!U56="","",'2、物理特性检验'!U56*1)</f>
        <v/>
      </c>
      <c r="T56" s="95" t="str">
        <f>IF('2、物理特性检验'!X56="","",'2、物理特性检验'!X56*0.5)</f>
        <v/>
      </c>
      <c r="U56" s="95" t="str">
        <f>IF('2、物理特性检验'!AA56="","",'2、物理特性检验'!AA56*0.2)</f>
        <v/>
      </c>
      <c r="V56" s="95" t="str">
        <f>IF('2、物理特性检验'!AH56="","",IF(('2、物理特性检验'!AH56&gt;13.5)+('2、物理特性检验'!AH56&lt;10.5),6,IF(ABS('2、物理特性检验'!AH56-'2、物理特性检验'!AI56)&gt;1,3,IF(ABS('2、物理特性检验'!AH56-'2、物理特性检验'!AI56)&gt;0.5,2,""))))</f>
        <v/>
      </c>
      <c r="W56" s="95" t="str">
        <f>IF('2、物理特性检验'!AG56="","",'2、物理特性检验'!AG56*15)</f>
        <v/>
      </c>
      <c r="X56" s="95" t="str">
        <f>IF('2、物理特性检验'!AJ56="","",IF(('2、物理特性检验'!AJ56&gt;=3)*('2、物理特性检验'!AL56=0),4,IF(('2、物理特性检验'!AJ56&gt;=3.5)*('2、物理特性检验'!AL56=1),4,"")))</f>
        <v/>
      </c>
      <c r="Y56" s="95" t="str">
        <f>IF('2、物理特性检验'!AK56="","",'2、物理特性检验'!AK56*5)</f>
        <v/>
      </c>
      <c r="Z56" s="97" t="str">
        <f ca="1">IF('3、外观质量检验'!L56="","",SUMIF(外观!$AI:$AJ,'3、外观质量检验'!L56,外观!$AJ:$AJ)*'3、外观质量检验'!M56)</f>
        <v/>
      </c>
      <c r="AA56" s="97" t="str">
        <f ca="1">IF('3、外观质量检验'!O56="","",SUMIF(外观!$AI:$AJ,'3、外观质量检验'!O56,外观!$AJ:$AJ)*'3、外观质量检验'!P56)</f>
        <v/>
      </c>
      <c r="AB56" s="97" t="str">
        <f ca="1">IF('3、外观质量检验'!R56="","",SUMIF(外观!$AI:$AJ,'3、外观质量检验'!R56,外观!$AJ:$AJ)*'3、外观质量检验'!S56)</f>
        <v/>
      </c>
      <c r="AC56" s="97" t="str">
        <f ca="1">IF('3、外观质量检验'!U56="","",SUMIF(外观!$AI:$AJ,'3、外观质量检验'!U56,外观!$AJ:$AJ)*'3、外观质量检验'!V56)</f>
        <v/>
      </c>
      <c r="AD56" s="97" t="str">
        <f ca="1">IF('3、外观质量检验'!X56="","",SUMIF(外观!$AI:$AJ,'3、外观质量检验'!X56,外观!$AJ:$AJ)*'3、外观质量检验'!Y56)</f>
        <v/>
      </c>
      <c r="AE56" s="97" t="str">
        <f ca="1">IF('3、外观质量检验'!AB56="","",SUMIF(外观!$AI:$AJ,'3、外观质量检验'!AB56,外观!$AJ:$AJ)*'3、外观质量检验'!AC56)</f>
        <v/>
      </c>
      <c r="AF56" s="97" t="str">
        <f ca="1">IF('3、外观质量检验'!AE56="","",SUMIF(外观!$AI:$AJ,'3、外观质量检验'!AE56,外观!$AJ:$AJ)*'3、外观质量检验'!AF56)</f>
        <v/>
      </c>
      <c r="AG56" s="97" t="str">
        <f ca="1">IF('3、外观质量检验'!AH56="","",SUMIF(外观!$AI:$AJ,'3、外观质量检验'!AH56,外观!$AJ:$AJ)*'3、外观质量检验'!AI56)</f>
        <v/>
      </c>
      <c r="AH56" s="97" t="str">
        <f ca="1">IF('3、外观质量检验'!AK56="","",SUMIF(外观!$AI:$AJ,'3、外观质量检验'!AK56,外观!$AJ:$AJ)*'3、外观质量检验'!AL56)</f>
        <v/>
      </c>
      <c r="AI56" s="97" t="str">
        <f ca="1">IF('3、外观质量检验'!AN56="","",SUMIF(外观!$AI:$AJ,'3、外观质量检验'!AN56,外观!$AJ:$AJ)*'3、外观质量检验'!AO56)</f>
        <v/>
      </c>
      <c r="AJ56" s="97" t="str">
        <f ca="1">IF('3、外观质量检验'!AR56="","",SUMIF(外观!$AI:$AJ,'3、外观质量检验'!AR56,外观!$AJ:$AJ)*'3、外观质量检验'!AS56)</f>
        <v/>
      </c>
      <c r="AK56" s="97" t="str">
        <f ca="1">IF('3、外观质量检验'!AU56="","",SUMIF(外观!$AI:$AJ,'3、外观质量检验'!AU56,外观!$AJ:$AJ)*'3、外观质量检验'!AV56)</f>
        <v/>
      </c>
      <c r="AL56" s="97" t="str">
        <f ca="1">IF('3、外观质量检验'!AX56="","",SUMIF(外观!$AI:$AJ,'3、外观质量检验'!AX56,外观!$AJ:$AJ)*'3、外观质量检验'!AY56)</f>
        <v/>
      </c>
      <c r="AM56" s="97" t="str">
        <f ca="1">IF('3、外观质量检验'!BA56="","",SUMIF(外观!$AI:$AJ,'3、外观质量检验'!BA56,外观!$AJ:$AJ)*'3、外观质量检验'!BB56)</f>
        <v/>
      </c>
      <c r="AN56" s="97" t="str">
        <f ca="1">IF('3、外观质量检验'!BD56="","",SUMIF(外观!$AI:$AJ,'3、外观质量检验'!BD56,外观!$AJ:$AJ)*'3、外观质量检验'!BE56)</f>
        <v/>
      </c>
      <c r="AO56" s="97" t="str">
        <f ca="1">IF('3、外观质量检验'!BH56="","",SUMIF(外观!$AI:$AJ,'3、外观质量检验'!BH56,外观!$AJ:$AJ)*'3、外观质量检验'!BI56)</f>
        <v/>
      </c>
      <c r="AP56" s="97" t="str">
        <f ca="1">IF('3、外观质量检验'!BK56="","",SUMIF(外观!$AI:$AJ,'3、外观质量检验'!BK56,外观!$AJ:$AJ)*'3、外观质量检验'!BL56)</f>
        <v/>
      </c>
      <c r="AQ56" s="97" t="str">
        <f ca="1">IF('3、外观质量检验'!BN56="","",SUMIF(外观!$AI:$AJ,'3、外观质量检验'!BN56,外观!$AJ:$AJ)*'3、外观质量检验'!BO56)</f>
        <v/>
      </c>
      <c r="AR56" s="97" t="str">
        <f ca="1">IF('3、外观质量检验'!BQ56="","",SUMIF(外观!$AI:$AJ,'3、外观质量检验'!BQ56,外观!$AJ:$AJ)*'3、外观质量检验'!BR56)</f>
        <v/>
      </c>
      <c r="AS56" s="103" t="str">
        <f ca="1">IF('3、外观质量检验'!BT56="","",SUMIF(外观!$AI:$AJ,'3、外观质量检验'!BT56,外观!$AJ:$AJ)*'3、外观质量检验'!BU56)</f>
        <v/>
      </c>
      <c r="AT56" s="104" t="str">
        <f>IF(('4、感官质量检验'!L56="")+('4、感官质量检验'!M56="")+('4、感官质量检验'!N56="")+('4、感官质量检验'!O56="")+('4、感官质量检验'!P56="")+('4、感官质量检验'!Q56=""),"",SUM('4、感官质量检验'!L56:Q56))</f>
        <v/>
      </c>
      <c r="AU56" s="105" t="str">
        <f>IF('4、感官质量检验'!K56="","",'4、感官质量检验'!K56)</f>
        <v/>
      </c>
      <c r="AV56" s="106" t="str">
        <f>IF('4、感官质量检验'!D56="","",IF('4、感官质量检验'!D56="一类",85,IF('4、感官质量检验'!D56="二、三类",75,60)))</f>
        <v/>
      </c>
      <c r="AW56" s="109" t="str">
        <f>IF(AND(综合判定!AT56="",'4、感官质量检验'!K56=""),"",IF(OR('4、感官质量检验'!K56="异味",'4、感官质量检验'!K56="霉变",'4、感官质量检验'!K56="异味及霉变",综合判定!AT56&lt;AV56),"A类缺陷，批否",IF(综合判定!AT56&lt;('4、感官质量检验'!J56-2),"B类","合格")))</f>
        <v/>
      </c>
      <c r="AX56" s="110" t="str">
        <f>IF('5、主流烟气检验'!R56="","",IF(('5、主流烟气检验'!R56&lt;=4),1,IF(AND('5、主流烟气检验'!R56&gt;=5,'5、主流烟气检验'!R56&lt;=9),1.5,2)))</f>
        <v/>
      </c>
      <c r="AY56" s="106" t="str">
        <f>IF('5、主流烟气检验'!R56="","",IF('5、主流烟气检验'!R56&lt;=8,100,IF(AND('5、主流烟气检验'!R56&gt;=9,'5、主流烟气检验'!R56&lt;=12),80,0)))</f>
        <v/>
      </c>
      <c r="AZ56" s="106" t="str">
        <f>IF('5、主流烟气检验'!S56="","",IF(ABS('5、主流烟气检验'!R56-'5、主流烟气检验'!S56)&lt;=AX56,AY56,0))</f>
        <v/>
      </c>
      <c r="BA56" s="78" t="str">
        <f t="shared" si="3"/>
        <v/>
      </c>
      <c r="BB56" s="106" t="str">
        <f>IF('5、主流烟气检验'!T56="","",IF(('5、主流烟气检验'!T56&lt;=0.4),0.1,IF(AND('5、主流烟气检验'!T56&gt;=0.5,'5、主流烟气检验'!T56&lt;=1),0.2,0.3)))</f>
        <v/>
      </c>
      <c r="BC56" s="106" t="str">
        <f>IF('5、主流烟气检验'!U56="","",IF(ABS('5、主流烟气检验'!T56-'5、主流烟气检验'!U56)&lt;=BB56,100,0))</f>
        <v/>
      </c>
      <c r="BD56" s="106" t="str">
        <f>IF('5、主流烟气检验'!V56="","",IF(('5、主流烟气检验'!V56&lt;=4),1,IF(AND('5、主流烟气检验'!V56&gt;=5,'5、主流烟气检验'!V56&lt;=10),2,3)))</f>
        <v/>
      </c>
      <c r="BE56" s="106" t="str">
        <f>IF('5、主流烟气检验'!V56="","",IF('5、主流烟气检验'!V56&lt;=10,100,IF(AND('5、主流烟气检验'!V56&gt;=11,'5、主流烟气检验'!V56&lt;=15),80,0)))</f>
        <v/>
      </c>
      <c r="BF56" s="109" t="str">
        <f>IF('5、主流烟气检验'!W56="","",IF(ABS('5、主流烟气检验'!W56-'5、主流烟气检验'!V56)&lt;=BD56,BE56,0))</f>
        <v/>
      </c>
      <c r="BG56" s="113" t="str">
        <f ca="1" t="shared" si="4"/>
        <v/>
      </c>
    </row>
    <row r="57" ht="12" customHeight="1" spans="2:59">
      <c r="B57" s="77" t="str">
        <f>IF('1、包装标识检验'!B57="","",'1、包装标识检验'!B57)</f>
        <v/>
      </c>
      <c r="C57" s="78" t="str">
        <f>IF('1、包装标识检验'!C57="","",'1、包装标识检验'!C57)</f>
        <v/>
      </c>
      <c r="D57" s="78" t="str">
        <f>IF('1、包装标识检验'!D57="","",'1、包装标识检验'!D57)</f>
        <v/>
      </c>
      <c r="E57" s="78" t="str">
        <f>IF('1、包装标识检验'!E57="","",'1、包装标识检验'!E57)</f>
        <v/>
      </c>
      <c r="F57" s="79" t="str">
        <f>IF('1、包装标识检验'!F57="","",'1、包装标识检验'!F57)</f>
        <v/>
      </c>
      <c r="G57" s="78" t="str">
        <f>IF('1、包装标识检验'!G57="","",'1、包装标识检验'!G57)</f>
        <v/>
      </c>
      <c r="H57" s="78" t="str">
        <f>IF('1、包装标识检验'!H57="","",'1、包装标识检验'!H57)</f>
        <v/>
      </c>
      <c r="I57" s="88" t="str">
        <f>IF('1、包装标识检验'!I57="","",'1、包装标识检验'!I57)</f>
        <v/>
      </c>
      <c r="J57" s="89" t="str">
        <f>IF('1、包装标识检验'!J57="合格","合格",IF('1、包装标识检验'!J57="","",IF('1、包装标识检验'!J57="A类","A类，批否",IF('1、包装标识检验'!J57="B类","B类，合格"))))</f>
        <v/>
      </c>
      <c r="K57" s="90" t="str">
        <f>IF('1、包装标识检验'!J57="","",IF('1、包装标识检验'!J57="合格",100,IF('1、包装标识检验'!J57="A类",0,100-综合判定!J57)))</f>
        <v/>
      </c>
      <c r="L57" s="77" t="str">
        <f ca="1">IF(B57="","",100-SUM(综合判定!P57,综合判定!Q57,综合判定!R57,综合判定!S57,综合判定!T57,综合判定!U57,综合判定!W57,综合判定!V57,综合判定!X57,综合判定!Y57,综合判定!Z57,综合判定!AA57,综合判定!AB57,综合判定!AC57,综合判定!AD57,综合判定!AE57,综合判定!AF57,综合判定!AG57,综合判定!AH57,综合判定!AI57,综合判定!AJ57,综合判定!AK57,综合判定!AL57,综合判定!AM57,综合判定!AN57,综合判定!AO57,综合判定!AP57,综合判定!AQ57,综合判定!AR57,综合判定!AS57))</f>
        <v/>
      </c>
      <c r="M57" s="78" t="str">
        <f ca="1" t="shared" si="1"/>
        <v/>
      </c>
      <c r="N57" s="91" t="str">
        <f ca="1" t="shared" si="2"/>
        <v/>
      </c>
      <c r="O57" s="92"/>
      <c r="P57" s="93" t="str">
        <f>IF('2、物理特性检验'!L57="","",'2、物理特性检验'!L57*0.2)</f>
        <v/>
      </c>
      <c r="Q57" s="95" t="str">
        <f>IF('2、物理特性检验'!O57="","",'2、物理特性检验'!O57*0.5)</f>
        <v/>
      </c>
      <c r="R57" s="95" t="str">
        <f>IF('2、物理特性检验'!R57="","",'2、物理特性检验'!R57*0.2)</f>
        <v/>
      </c>
      <c r="S57" s="95" t="str">
        <f>IF('2、物理特性检验'!U57="","",'2、物理特性检验'!U57*1)</f>
        <v/>
      </c>
      <c r="T57" s="95" t="str">
        <f>IF('2、物理特性检验'!X57="","",'2、物理特性检验'!X57*0.5)</f>
        <v/>
      </c>
      <c r="U57" s="95" t="str">
        <f>IF('2、物理特性检验'!AA57="","",'2、物理特性检验'!AA57*0.2)</f>
        <v/>
      </c>
      <c r="V57" s="95" t="str">
        <f>IF('2、物理特性检验'!AH57="","",IF(('2、物理特性检验'!AH57&gt;13.5)+('2、物理特性检验'!AH57&lt;10.5),6,IF(ABS('2、物理特性检验'!AH57-'2、物理特性检验'!AI57)&gt;1,3,IF(ABS('2、物理特性检验'!AH57-'2、物理特性检验'!AI57)&gt;0.5,2,""))))</f>
        <v/>
      </c>
      <c r="W57" s="95" t="str">
        <f>IF('2、物理特性检验'!AG57="","",'2、物理特性检验'!AG57*15)</f>
        <v/>
      </c>
      <c r="X57" s="95" t="str">
        <f>IF('2、物理特性检验'!AJ57="","",IF(('2、物理特性检验'!AJ57&gt;=3)*('2、物理特性检验'!AL57=0),4,IF(('2、物理特性检验'!AJ57&gt;=3.5)*('2、物理特性检验'!AL57=1),4,"")))</f>
        <v/>
      </c>
      <c r="Y57" s="95" t="str">
        <f>IF('2、物理特性检验'!AK57="","",'2、物理特性检验'!AK57*5)</f>
        <v/>
      </c>
      <c r="Z57" s="97" t="str">
        <f ca="1">IF('3、外观质量检验'!L57="","",SUMIF(外观!$AI:$AJ,'3、外观质量检验'!L57,外观!$AJ:$AJ)*'3、外观质量检验'!M57)</f>
        <v/>
      </c>
      <c r="AA57" s="97" t="str">
        <f ca="1">IF('3、外观质量检验'!O57="","",SUMIF(外观!$AI:$AJ,'3、外观质量检验'!O57,外观!$AJ:$AJ)*'3、外观质量检验'!P57)</f>
        <v/>
      </c>
      <c r="AB57" s="97" t="str">
        <f ca="1">IF('3、外观质量检验'!R57="","",SUMIF(外观!$AI:$AJ,'3、外观质量检验'!R57,外观!$AJ:$AJ)*'3、外观质量检验'!S57)</f>
        <v/>
      </c>
      <c r="AC57" s="97" t="str">
        <f ca="1">IF('3、外观质量检验'!U57="","",SUMIF(外观!$AI:$AJ,'3、外观质量检验'!U57,外观!$AJ:$AJ)*'3、外观质量检验'!V57)</f>
        <v/>
      </c>
      <c r="AD57" s="97" t="str">
        <f ca="1">IF('3、外观质量检验'!X57="","",SUMIF(外观!$AI:$AJ,'3、外观质量检验'!X57,外观!$AJ:$AJ)*'3、外观质量检验'!Y57)</f>
        <v/>
      </c>
      <c r="AE57" s="97" t="str">
        <f ca="1">IF('3、外观质量检验'!AB57="","",SUMIF(外观!$AI:$AJ,'3、外观质量检验'!AB57,外观!$AJ:$AJ)*'3、外观质量检验'!AC57)</f>
        <v/>
      </c>
      <c r="AF57" s="97" t="str">
        <f ca="1">IF('3、外观质量检验'!AE57="","",SUMIF(外观!$AI:$AJ,'3、外观质量检验'!AE57,外观!$AJ:$AJ)*'3、外观质量检验'!AF57)</f>
        <v/>
      </c>
      <c r="AG57" s="97" t="str">
        <f ca="1">IF('3、外观质量检验'!AH57="","",SUMIF(外观!$AI:$AJ,'3、外观质量检验'!AH57,外观!$AJ:$AJ)*'3、外观质量检验'!AI57)</f>
        <v/>
      </c>
      <c r="AH57" s="97" t="str">
        <f ca="1">IF('3、外观质量检验'!AK57="","",SUMIF(外观!$AI:$AJ,'3、外观质量检验'!AK57,外观!$AJ:$AJ)*'3、外观质量检验'!AL57)</f>
        <v/>
      </c>
      <c r="AI57" s="97" t="str">
        <f ca="1">IF('3、外观质量检验'!AN57="","",SUMIF(外观!$AI:$AJ,'3、外观质量检验'!AN57,外观!$AJ:$AJ)*'3、外观质量检验'!AO57)</f>
        <v/>
      </c>
      <c r="AJ57" s="97" t="str">
        <f ca="1">IF('3、外观质量检验'!AR57="","",SUMIF(外观!$AI:$AJ,'3、外观质量检验'!AR57,外观!$AJ:$AJ)*'3、外观质量检验'!AS57)</f>
        <v/>
      </c>
      <c r="AK57" s="97" t="str">
        <f ca="1">IF('3、外观质量检验'!AU57="","",SUMIF(外观!$AI:$AJ,'3、外观质量检验'!AU57,外观!$AJ:$AJ)*'3、外观质量检验'!AV57)</f>
        <v/>
      </c>
      <c r="AL57" s="97" t="str">
        <f ca="1">IF('3、外观质量检验'!AX57="","",SUMIF(外观!$AI:$AJ,'3、外观质量检验'!AX57,外观!$AJ:$AJ)*'3、外观质量检验'!AY57)</f>
        <v/>
      </c>
      <c r="AM57" s="97" t="str">
        <f ca="1">IF('3、外观质量检验'!BA57="","",SUMIF(外观!$AI:$AJ,'3、外观质量检验'!BA57,外观!$AJ:$AJ)*'3、外观质量检验'!BB57)</f>
        <v/>
      </c>
      <c r="AN57" s="97" t="str">
        <f ca="1">IF('3、外观质量检验'!BD57="","",SUMIF(外观!$AI:$AJ,'3、外观质量检验'!BD57,外观!$AJ:$AJ)*'3、外观质量检验'!BE57)</f>
        <v/>
      </c>
      <c r="AO57" s="97" t="str">
        <f ca="1">IF('3、外观质量检验'!BH57="","",SUMIF(外观!$AI:$AJ,'3、外观质量检验'!BH57,外观!$AJ:$AJ)*'3、外观质量检验'!BI57)</f>
        <v/>
      </c>
      <c r="AP57" s="97" t="str">
        <f ca="1">IF('3、外观质量检验'!BK57="","",SUMIF(外观!$AI:$AJ,'3、外观质量检验'!BK57,外观!$AJ:$AJ)*'3、外观质量检验'!BL57)</f>
        <v/>
      </c>
      <c r="AQ57" s="97" t="str">
        <f ca="1">IF('3、外观质量检验'!BN57="","",SUMIF(外观!$AI:$AJ,'3、外观质量检验'!BN57,外观!$AJ:$AJ)*'3、外观质量检验'!BO57)</f>
        <v/>
      </c>
      <c r="AR57" s="97" t="str">
        <f ca="1">IF('3、外观质量检验'!BQ57="","",SUMIF(外观!$AI:$AJ,'3、外观质量检验'!BQ57,外观!$AJ:$AJ)*'3、外观质量检验'!BR57)</f>
        <v/>
      </c>
      <c r="AS57" s="103" t="str">
        <f ca="1">IF('3、外观质量检验'!BT57="","",SUMIF(外观!$AI:$AJ,'3、外观质量检验'!BT57,外观!$AJ:$AJ)*'3、外观质量检验'!BU57)</f>
        <v/>
      </c>
      <c r="AT57" s="104" t="str">
        <f>IF(('4、感官质量检验'!L57="")+('4、感官质量检验'!M57="")+('4、感官质量检验'!N57="")+('4、感官质量检验'!O57="")+('4、感官质量检验'!P57="")+('4、感官质量检验'!Q57=""),"",SUM('4、感官质量检验'!L57:Q57))</f>
        <v/>
      </c>
      <c r="AU57" s="105" t="str">
        <f>IF('4、感官质量检验'!K57="","",'4、感官质量检验'!K57)</f>
        <v/>
      </c>
      <c r="AV57" s="106" t="str">
        <f>IF('4、感官质量检验'!D57="","",IF('4、感官质量检验'!D57="一类",85,IF('4、感官质量检验'!D57="二、三类",75,60)))</f>
        <v/>
      </c>
      <c r="AW57" s="109" t="str">
        <f>IF(AND(综合判定!AT57="",'4、感官质量检验'!K57=""),"",IF(OR('4、感官质量检验'!K57="异味",'4、感官质量检验'!K57="霉变",'4、感官质量检验'!K57="异味及霉变",综合判定!AT57&lt;AV57),"A类缺陷，批否",IF(综合判定!AT57&lt;('4、感官质量检验'!J57-2),"B类","合格")))</f>
        <v/>
      </c>
      <c r="AX57" s="110" t="str">
        <f>IF('5、主流烟气检验'!R57="","",IF(('5、主流烟气检验'!R57&lt;=4),1,IF(AND('5、主流烟气检验'!R57&gt;=5,'5、主流烟气检验'!R57&lt;=9),1.5,2)))</f>
        <v/>
      </c>
      <c r="AY57" s="106" t="str">
        <f>IF('5、主流烟气检验'!R57="","",IF('5、主流烟气检验'!R57&lt;=8,100,IF(AND('5、主流烟气检验'!R57&gt;=9,'5、主流烟气检验'!R57&lt;=12),80,0)))</f>
        <v/>
      </c>
      <c r="AZ57" s="106" t="str">
        <f>IF('5、主流烟气检验'!S57="","",IF(ABS('5、主流烟气检验'!R57-'5、主流烟气检验'!S57)&lt;=AX57,AY57,0))</f>
        <v/>
      </c>
      <c r="BA57" s="78" t="str">
        <f t="shared" si="3"/>
        <v/>
      </c>
      <c r="BB57" s="106" t="str">
        <f>IF('5、主流烟气检验'!T57="","",IF(('5、主流烟气检验'!T57&lt;=0.4),0.1,IF(AND('5、主流烟气检验'!T57&gt;=0.5,'5、主流烟气检验'!T57&lt;=1),0.2,0.3)))</f>
        <v/>
      </c>
      <c r="BC57" s="106" t="str">
        <f>IF('5、主流烟气检验'!U57="","",IF(ABS('5、主流烟气检验'!T57-'5、主流烟气检验'!U57)&lt;=BB57,100,0))</f>
        <v/>
      </c>
      <c r="BD57" s="106" t="str">
        <f>IF('5、主流烟气检验'!V57="","",IF(('5、主流烟气检验'!V57&lt;=4),1,IF(AND('5、主流烟气检验'!V57&gt;=5,'5、主流烟气检验'!V57&lt;=10),2,3)))</f>
        <v/>
      </c>
      <c r="BE57" s="106" t="str">
        <f>IF('5、主流烟气检验'!V57="","",IF('5、主流烟气检验'!V57&lt;=10,100,IF(AND('5、主流烟气检验'!V57&gt;=11,'5、主流烟气检验'!V57&lt;=15),80,0)))</f>
        <v/>
      </c>
      <c r="BF57" s="109" t="str">
        <f>IF('5、主流烟气检验'!W57="","",IF(ABS('5、主流烟气检验'!W57-'5、主流烟气检验'!V57)&lt;=BD57,BE57,0))</f>
        <v/>
      </c>
      <c r="BG57" s="113" t="str">
        <f ca="1" t="shared" si="4"/>
        <v/>
      </c>
    </row>
    <row r="58" ht="12" customHeight="1" spans="2:59">
      <c r="B58" s="77" t="str">
        <f>IF('1、包装标识检验'!B58="","",'1、包装标识检验'!B58)</f>
        <v/>
      </c>
      <c r="C58" s="78" t="str">
        <f>IF('1、包装标识检验'!C58="","",'1、包装标识检验'!C58)</f>
        <v/>
      </c>
      <c r="D58" s="78" t="str">
        <f>IF('1、包装标识检验'!D58="","",'1、包装标识检验'!D58)</f>
        <v/>
      </c>
      <c r="E58" s="78" t="str">
        <f>IF('1、包装标识检验'!E58="","",'1、包装标识检验'!E58)</f>
        <v/>
      </c>
      <c r="F58" s="79" t="str">
        <f>IF('1、包装标识检验'!F58="","",'1、包装标识检验'!F58)</f>
        <v/>
      </c>
      <c r="G58" s="78" t="str">
        <f>IF('1、包装标识检验'!G58="","",'1、包装标识检验'!G58)</f>
        <v/>
      </c>
      <c r="H58" s="78" t="str">
        <f>IF('1、包装标识检验'!H58="","",'1、包装标识检验'!H58)</f>
        <v/>
      </c>
      <c r="I58" s="88" t="str">
        <f>IF('1、包装标识检验'!I58="","",'1、包装标识检验'!I58)</f>
        <v/>
      </c>
      <c r="J58" s="89" t="str">
        <f>IF('1、包装标识检验'!J58="合格","合格",IF('1、包装标识检验'!J58="","",IF('1、包装标识检验'!J58="A类","A类，批否",IF('1、包装标识检验'!J58="B类","B类，合格"))))</f>
        <v/>
      </c>
      <c r="K58" s="90" t="str">
        <f>IF('1、包装标识检验'!J58="","",IF('1、包装标识检验'!J58="合格",100,IF('1、包装标识检验'!J58="A类",0,100-综合判定!J58)))</f>
        <v/>
      </c>
      <c r="L58" s="77" t="str">
        <f ca="1">IF(B58="","",100-SUM(综合判定!P58,综合判定!Q58,综合判定!R58,综合判定!S58,综合判定!T58,综合判定!U58,综合判定!W58,综合判定!V58,综合判定!X58,综合判定!Y58,综合判定!Z58,综合判定!AA58,综合判定!AB58,综合判定!AC58,综合判定!AD58,综合判定!AE58,综合判定!AF58,综合判定!AG58,综合判定!AH58,综合判定!AI58,综合判定!AJ58,综合判定!AK58,综合判定!AL58,综合判定!AM58,综合判定!AN58,综合判定!AO58,综合判定!AP58,综合判定!AQ58,综合判定!AR58,综合判定!AS58))</f>
        <v/>
      </c>
      <c r="M58" s="78" t="str">
        <f ca="1" t="shared" si="1"/>
        <v/>
      </c>
      <c r="N58" s="91" t="str">
        <f ca="1" t="shared" si="2"/>
        <v/>
      </c>
      <c r="O58" s="92"/>
      <c r="P58" s="93" t="str">
        <f>IF('2、物理特性检验'!L58="","",'2、物理特性检验'!L58*0.2)</f>
        <v/>
      </c>
      <c r="Q58" s="95" t="str">
        <f>IF('2、物理特性检验'!O58="","",'2、物理特性检验'!O58*0.5)</f>
        <v/>
      </c>
      <c r="R58" s="95" t="str">
        <f>IF('2、物理特性检验'!R58="","",'2、物理特性检验'!R58*0.2)</f>
        <v/>
      </c>
      <c r="S58" s="95" t="str">
        <f>IF('2、物理特性检验'!U58="","",'2、物理特性检验'!U58*1)</f>
        <v/>
      </c>
      <c r="T58" s="95" t="str">
        <f>IF('2、物理特性检验'!X58="","",'2、物理特性检验'!X58*0.5)</f>
        <v/>
      </c>
      <c r="U58" s="95" t="str">
        <f>IF('2、物理特性检验'!AA58="","",'2、物理特性检验'!AA58*0.2)</f>
        <v/>
      </c>
      <c r="V58" s="95" t="str">
        <f>IF('2、物理特性检验'!AH58="","",IF(('2、物理特性检验'!AH58&gt;13.5)+('2、物理特性检验'!AH58&lt;10.5),6,IF(ABS('2、物理特性检验'!AH58-'2、物理特性检验'!AI58)&gt;1,3,IF(ABS('2、物理特性检验'!AH58-'2、物理特性检验'!AI58)&gt;0.5,2,""))))</f>
        <v/>
      </c>
      <c r="W58" s="95" t="str">
        <f>IF('2、物理特性检验'!AG58="","",'2、物理特性检验'!AG58*15)</f>
        <v/>
      </c>
      <c r="X58" s="95" t="str">
        <f>IF('2、物理特性检验'!AJ58="","",IF(('2、物理特性检验'!AJ58&gt;=3)*('2、物理特性检验'!AL58=0),4,IF(('2、物理特性检验'!AJ58&gt;=3.5)*('2、物理特性检验'!AL58=1),4,"")))</f>
        <v/>
      </c>
      <c r="Y58" s="95" t="str">
        <f>IF('2、物理特性检验'!AK58="","",'2、物理特性检验'!AK58*5)</f>
        <v/>
      </c>
      <c r="Z58" s="97" t="str">
        <f ca="1">IF('3、外观质量检验'!L58="","",SUMIF(外观!$AI:$AJ,'3、外观质量检验'!L58,外观!$AJ:$AJ)*'3、外观质量检验'!M58)</f>
        <v/>
      </c>
      <c r="AA58" s="97" t="str">
        <f ca="1">IF('3、外观质量检验'!O58="","",SUMIF(外观!$AI:$AJ,'3、外观质量检验'!O58,外观!$AJ:$AJ)*'3、外观质量检验'!P58)</f>
        <v/>
      </c>
      <c r="AB58" s="97" t="str">
        <f ca="1">IF('3、外观质量检验'!R58="","",SUMIF(外观!$AI:$AJ,'3、外观质量检验'!R58,外观!$AJ:$AJ)*'3、外观质量检验'!S58)</f>
        <v/>
      </c>
      <c r="AC58" s="97" t="str">
        <f ca="1">IF('3、外观质量检验'!U58="","",SUMIF(外观!$AI:$AJ,'3、外观质量检验'!U58,外观!$AJ:$AJ)*'3、外观质量检验'!V58)</f>
        <v/>
      </c>
      <c r="AD58" s="97" t="str">
        <f ca="1">IF('3、外观质量检验'!X58="","",SUMIF(外观!$AI:$AJ,'3、外观质量检验'!X58,外观!$AJ:$AJ)*'3、外观质量检验'!Y58)</f>
        <v/>
      </c>
      <c r="AE58" s="97" t="str">
        <f ca="1">IF('3、外观质量检验'!AB58="","",SUMIF(外观!$AI:$AJ,'3、外观质量检验'!AB58,外观!$AJ:$AJ)*'3、外观质量检验'!AC58)</f>
        <v/>
      </c>
      <c r="AF58" s="97" t="str">
        <f ca="1">IF('3、外观质量检验'!AE58="","",SUMIF(外观!$AI:$AJ,'3、外观质量检验'!AE58,外观!$AJ:$AJ)*'3、外观质量检验'!AF58)</f>
        <v/>
      </c>
      <c r="AG58" s="97" t="str">
        <f ca="1">IF('3、外观质量检验'!AH58="","",SUMIF(外观!$AI:$AJ,'3、外观质量检验'!AH58,外观!$AJ:$AJ)*'3、外观质量检验'!AI58)</f>
        <v/>
      </c>
      <c r="AH58" s="97" t="str">
        <f ca="1">IF('3、外观质量检验'!AK58="","",SUMIF(外观!$AI:$AJ,'3、外观质量检验'!AK58,外观!$AJ:$AJ)*'3、外观质量检验'!AL58)</f>
        <v/>
      </c>
      <c r="AI58" s="97" t="str">
        <f ca="1">IF('3、外观质量检验'!AN58="","",SUMIF(外观!$AI:$AJ,'3、外观质量检验'!AN58,外观!$AJ:$AJ)*'3、外观质量检验'!AO58)</f>
        <v/>
      </c>
      <c r="AJ58" s="97" t="str">
        <f ca="1">IF('3、外观质量检验'!AR58="","",SUMIF(外观!$AI:$AJ,'3、外观质量检验'!AR58,外观!$AJ:$AJ)*'3、外观质量检验'!AS58)</f>
        <v/>
      </c>
      <c r="AK58" s="97" t="str">
        <f ca="1">IF('3、外观质量检验'!AU58="","",SUMIF(外观!$AI:$AJ,'3、外观质量检验'!AU58,外观!$AJ:$AJ)*'3、外观质量检验'!AV58)</f>
        <v/>
      </c>
      <c r="AL58" s="97" t="str">
        <f ca="1">IF('3、外观质量检验'!AX58="","",SUMIF(外观!$AI:$AJ,'3、外观质量检验'!AX58,外观!$AJ:$AJ)*'3、外观质量检验'!AY58)</f>
        <v/>
      </c>
      <c r="AM58" s="97" t="str">
        <f ca="1">IF('3、外观质量检验'!BA58="","",SUMIF(外观!$AI:$AJ,'3、外观质量检验'!BA58,外观!$AJ:$AJ)*'3、外观质量检验'!BB58)</f>
        <v/>
      </c>
      <c r="AN58" s="97" t="str">
        <f ca="1">IF('3、外观质量检验'!BD58="","",SUMIF(外观!$AI:$AJ,'3、外观质量检验'!BD58,外观!$AJ:$AJ)*'3、外观质量检验'!BE58)</f>
        <v/>
      </c>
      <c r="AO58" s="97" t="str">
        <f ca="1">IF('3、外观质量检验'!BH58="","",SUMIF(外观!$AI:$AJ,'3、外观质量检验'!BH58,外观!$AJ:$AJ)*'3、外观质量检验'!BI58)</f>
        <v/>
      </c>
      <c r="AP58" s="97" t="str">
        <f ca="1">IF('3、外观质量检验'!BK58="","",SUMIF(外观!$AI:$AJ,'3、外观质量检验'!BK58,外观!$AJ:$AJ)*'3、外观质量检验'!BL58)</f>
        <v/>
      </c>
      <c r="AQ58" s="97" t="str">
        <f ca="1">IF('3、外观质量检验'!BN58="","",SUMIF(外观!$AI:$AJ,'3、外观质量检验'!BN58,外观!$AJ:$AJ)*'3、外观质量检验'!BO58)</f>
        <v/>
      </c>
      <c r="AR58" s="97" t="str">
        <f ca="1">IF('3、外观质量检验'!BQ58="","",SUMIF(外观!$AI:$AJ,'3、外观质量检验'!BQ58,外观!$AJ:$AJ)*'3、外观质量检验'!BR58)</f>
        <v/>
      </c>
      <c r="AS58" s="103" t="str">
        <f ca="1">IF('3、外观质量检验'!BT58="","",SUMIF(外观!$AI:$AJ,'3、外观质量检验'!BT58,外观!$AJ:$AJ)*'3、外观质量检验'!BU58)</f>
        <v/>
      </c>
      <c r="AT58" s="104" t="str">
        <f>IF(('4、感官质量检验'!L58="")+('4、感官质量检验'!M58="")+('4、感官质量检验'!N58="")+('4、感官质量检验'!O58="")+('4、感官质量检验'!P58="")+('4、感官质量检验'!Q58=""),"",SUM('4、感官质量检验'!L58:Q58))</f>
        <v/>
      </c>
      <c r="AU58" s="105" t="str">
        <f>IF('4、感官质量检验'!K58="","",'4、感官质量检验'!K58)</f>
        <v/>
      </c>
      <c r="AV58" s="106" t="str">
        <f>IF('4、感官质量检验'!D58="","",IF('4、感官质量检验'!D58="一类",85,IF('4、感官质量检验'!D58="二、三类",75,60)))</f>
        <v/>
      </c>
      <c r="AW58" s="109" t="str">
        <f>IF(AND(综合判定!AT58="",'4、感官质量检验'!K58=""),"",IF(OR('4、感官质量检验'!K58="异味",'4、感官质量检验'!K58="霉变",'4、感官质量检验'!K58="异味及霉变",综合判定!AT58&lt;AV58),"A类缺陷，批否",IF(综合判定!AT58&lt;('4、感官质量检验'!J58-2),"B类","合格")))</f>
        <v/>
      </c>
      <c r="AX58" s="110" t="str">
        <f>IF('5、主流烟气检验'!R58="","",IF(('5、主流烟气检验'!R58&lt;=4),1,IF(AND('5、主流烟气检验'!R58&gt;=5,'5、主流烟气检验'!R58&lt;=9),1.5,2)))</f>
        <v/>
      </c>
      <c r="AY58" s="106" t="str">
        <f>IF('5、主流烟气检验'!R58="","",IF('5、主流烟气检验'!R58&lt;=8,100,IF(AND('5、主流烟气检验'!R58&gt;=9,'5、主流烟气检验'!R58&lt;=12),80,0)))</f>
        <v/>
      </c>
      <c r="AZ58" s="106" t="str">
        <f>IF('5、主流烟气检验'!S58="","",IF(ABS('5、主流烟气检验'!R58-'5、主流烟气检验'!S58)&lt;=AX58,AY58,0))</f>
        <v/>
      </c>
      <c r="BA58" s="78" t="str">
        <f t="shared" si="3"/>
        <v/>
      </c>
      <c r="BB58" s="106" t="str">
        <f>IF('5、主流烟气检验'!T58="","",IF(('5、主流烟气检验'!T58&lt;=0.4),0.1,IF(AND('5、主流烟气检验'!T58&gt;=0.5,'5、主流烟气检验'!T58&lt;=1),0.2,0.3)))</f>
        <v/>
      </c>
      <c r="BC58" s="106" t="str">
        <f>IF('5、主流烟气检验'!U58="","",IF(ABS('5、主流烟气检验'!T58-'5、主流烟气检验'!U58)&lt;=BB58,100,0))</f>
        <v/>
      </c>
      <c r="BD58" s="106" t="str">
        <f>IF('5、主流烟气检验'!V58="","",IF(('5、主流烟气检验'!V58&lt;=4),1,IF(AND('5、主流烟气检验'!V58&gt;=5,'5、主流烟气检验'!V58&lt;=10),2,3)))</f>
        <v/>
      </c>
      <c r="BE58" s="106" t="str">
        <f>IF('5、主流烟气检验'!V58="","",IF('5、主流烟气检验'!V58&lt;=10,100,IF(AND('5、主流烟气检验'!V58&gt;=11,'5、主流烟气检验'!V58&lt;=15),80,0)))</f>
        <v/>
      </c>
      <c r="BF58" s="109" t="str">
        <f>IF('5、主流烟气检验'!W58="","",IF(ABS('5、主流烟气检验'!W58-'5、主流烟气检验'!V58)&lt;=BD58,BE58,0))</f>
        <v/>
      </c>
      <c r="BG58" s="113" t="str">
        <f ca="1" t="shared" si="4"/>
        <v/>
      </c>
    </row>
    <row r="59" ht="12" customHeight="1" spans="2:59">
      <c r="B59" s="77" t="str">
        <f>IF('1、包装标识检验'!B59="","",'1、包装标识检验'!B59)</f>
        <v/>
      </c>
      <c r="C59" s="78" t="str">
        <f>IF('1、包装标识检验'!C59="","",'1、包装标识检验'!C59)</f>
        <v/>
      </c>
      <c r="D59" s="78" t="str">
        <f>IF('1、包装标识检验'!D59="","",'1、包装标识检验'!D59)</f>
        <v/>
      </c>
      <c r="E59" s="78" t="str">
        <f>IF('1、包装标识检验'!E59="","",'1、包装标识检验'!E59)</f>
        <v/>
      </c>
      <c r="F59" s="79" t="str">
        <f>IF('1、包装标识检验'!F59="","",'1、包装标识检验'!F59)</f>
        <v/>
      </c>
      <c r="G59" s="78" t="str">
        <f>IF('1、包装标识检验'!G59="","",'1、包装标识检验'!G59)</f>
        <v/>
      </c>
      <c r="H59" s="78" t="str">
        <f>IF('1、包装标识检验'!H59="","",'1、包装标识检验'!H59)</f>
        <v/>
      </c>
      <c r="I59" s="88" t="str">
        <f>IF('1、包装标识检验'!I59="","",'1、包装标识检验'!I59)</f>
        <v/>
      </c>
      <c r="J59" s="89" t="str">
        <f>IF('1、包装标识检验'!J59="合格","合格",IF('1、包装标识检验'!J59="","",IF('1、包装标识检验'!J59="A类","A类，批否",IF('1、包装标识检验'!J59="B类","B类，合格"))))</f>
        <v/>
      </c>
      <c r="K59" s="90" t="str">
        <f>IF('1、包装标识检验'!J59="","",IF('1、包装标识检验'!J59="合格",100,IF('1、包装标识检验'!J59="A类",0,100-综合判定!J59)))</f>
        <v/>
      </c>
      <c r="L59" s="77" t="str">
        <f ca="1">IF(B59="","",100-SUM(综合判定!P59,综合判定!Q59,综合判定!R59,综合判定!S59,综合判定!T59,综合判定!U59,综合判定!W59,综合判定!V59,综合判定!X59,综合判定!Y59,综合判定!Z59,综合判定!AA59,综合判定!AB59,综合判定!AC59,综合判定!AD59,综合判定!AE59,综合判定!AF59,综合判定!AG59,综合判定!AH59,综合判定!AI59,综合判定!AJ59,综合判定!AK59,综合判定!AL59,综合判定!AM59,综合判定!AN59,综合判定!AO59,综合判定!AP59,综合判定!AQ59,综合判定!AR59,综合判定!AS59))</f>
        <v/>
      </c>
      <c r="M59" s="78" t="str">
        <f ca="1" t="shared" si="1"/>
        <v/>
      </c>
      <c r="N59" s="91" t="str">
        <f ca="1" t="shared" si="2"/>
        <v/>
      </c>
      <c r="O59" s="92"/>
      <c r="P59" s="93" t="str">
        <f>IF('2、物理特性检验'!L59="","",'2、物理特性检验'!L59*0.2)</f>
        <v/>
      </c>
      <c r="Q59" s="95" t="str">
        <f>IF('2、物理特性检验'!O59="","",'2、物理特性检验'!O59*0.5)</f>
        <v/>
      </c>
      <c r="R59" s="95" t="str">
        <f>IF('2、物理特性检验'!R59="","",'2、物理特性检验'!R59*0.2)</f>
        <v/>
      </c>
      <c r="S59" s="95" t="str">
        <f>IF('2、物理特性检验'!U59="","",'2、物理特性检验'!U59*1)</f>
        <v/>
      </c>
      <c r="T59" s="95" t="str">
        <f>IF('2、物理特性检验'!X59="","",'2、物理特性检验'!X59*0.5)</f>
        <v/>
      </c>
      <c r="U59" s="95" t="str">
        <f>IF('2、物理特性检验'!AA59="","",'2、物理特性检验'!AA59*0.2)</f>
        <v/>
      </c>
      <c r="V59" s="95" t="str">
        <f>IF('2、物理特性检验'!AH59="","",IF(('2、物理特性检验'!AH59&gt;13.5)+('2、物理特性检验'!AH59&lt;10.5),6,IF(ABS('2、物理特性检验'!AH59-'2、物理特性检验'!AI59)&gt;1,3,IF(ABS('2、物理特性检验'!AH59-'2、物理特性检验'!AI59)&gt;0.5,2,""))))</f>
        <v/>
      </c>
      <c r="W59" s="95" t="str">
        <f>IF('2、物理特性检验'!AG59="","",'2、物理特性检验'!AG59*15)</f>
        <v/>
      </c>
      <c r="X59" s="95" t="str">
        <f>IF('2、物理特性检验'!AJ59="","",IF(('2、物理特性检验'!AJ59&gt;=3)*('2、物理特性检验'!AL59=0),4,IF(('2、物理特性检验'!AJ59&gt;=3.5)*('2、物理特性检验'!AL59=1),4,"")))</f>
        <v/>
      </c>
      <c r="Y59" s="95" t="str">
        <f>IF('2、物理特性检验'!AK59="","",'2、物理特性检验'!AK59*5)</f>
        <v/>
      </c>
      <c r="Z59" s="97" t="str">
        <f ca="1">IF('3、外观质量检验'!L59="","",SUMIF(外观!$AI:$AJ,'3、外观质量检验'!L59,外观!$AJ:$AJ)*'3、外观质量检验'!M59)</f>
        <v/>
      </c>
      <c r="AA59" s="97" t="str">
        <f ca="1">IF('3、外观质量检验'!O59="","",SUMIF(外观!$AI:$AJ,'3、外观质量检验'!O59,外观!$AJ:$AJ)*'3、外观质量检验'!P59)</f>
        <v/>
      </c>
      <c r="AB59" s="97" t="str">
        <f ca="1">IF('3、外观质量检验'!R59="","",SUMIF(外观!$AI:$AJ,'3、外观质量检验'!R59,外观!$AJ:$AJ)*'3、外观质量检验'!S59)</f>
        <v/>
      </c>
      <c r="AC59" s="97" t="str">
        <f ca="1">IF('3、外观质量检验'!U59="","",SUMIF(外观!$AI:$AJ,'3、外观质量检验'!U59,外观!$AJ:$AJ)*'3、外观质量检验'!V59)</f>
        <v/>
      </c>
      <c r="AD59" s="97" t="str">
        <f ca="1">IF('3、外观质量检验'!X59="","",SUMIF(外观!$AI:$AJ,'3、外观质量检验'!X59,外观!$AJ:$AJ)*'3、外观质量检验'!Y59)</f>
        <v/>
      </c>
      <c r="AE59" s="97" t="str">
        <f ca="1">IF('3、外观质量检验'!AB59="","",SUMIF(外观!$AI:$AJ,'3、外观质量检验'!AB59,外观!$AJ:$AJ)*'3、外观质量检验'!AC59)</f>
        <v/>
      </c>
      <c r="AF59" s="97" t="str">
        <f ca="1">IF('3、外观质量检验'!AE59="","",SUMIF(外观!$AI:$AJ,'3、外观质量检验'!AE59,外观!$AJ:$AJ)*'3、外观质量检验'!AF59)</f>
        <v/>
      </c>
      <c r="AG59" s="97" t="str">
        <f ca="1">IF('3、外观质量检验'!AH59="","",SUMIF(外观!$AI:$AJ,'3、外观质量检验'!AH59,外观!$AJ:$AJ)*'3、外观质量检验'!AI59)</f>
        <v/>
      </c>
      <c r="AH59" s="97" t="str">
        <f ca="1">IF('3、外观质量检验'!AK59="","",SUMIF(外观!$AI:$AJ,'3、外观质量检验'!AK59,外观!$AJ:$AJ)*'3、外观质量检验'!AL59)</f>
        <v/>
      </c>
      <c r="AI59" s="97" t="str">
        <f ca="1">IF('3、外观质量检验'!AN59="","",SUMIF(外观!$AI:$AJ,'3、外观质量检验'!AN59,外观!$AJ:$AJ)*'3、外观质量检验'!AO59)</f>
        <v/>
      </c>
      <c r="AJ59" s="97" t="str">
        <f ca="1">IF('3、外观质量检验'!AR59="","",SUMIF(外观!$AI:$AJ,'3、外观质量检验'!AR59,外观!$AJ:$AJ)*'3、外观质量检验'!AS59)</f>
        <v/>
      </c>
      <c r="AK59" s="97" t="str">
        <f ca="1">IF('3、外观质量检验'!AU59="","",SUMIF(外观!$AI:$AJ,'3、外观质量检验'!AU59,外观!$AJ:$AJ)*'3、外观质量检验'!AV59)</f>
        <v/>
      </c>
      <c r="AL59" s="97" t="str">
        <f ca="1">IF('3、外观质量检验'!AX59="","",SUMIF(外观!$AI:$AJ,'3、外观质量检验'!AX59,外观!$AJ:$AJ)*'3、外观质量检验'!AY59)</f>
        <v/>
      </c>
      <c r="AM59" s="97" t="str">
        <f ca="1">IF('3、外观质量检验'!BA59="","",SUMIF(外观!$AI:$AJ,'3、外观质量检验'!BA59,外观!$AJ:$AJ)*'3、外观质量检验'!BB59)</f>
        <v/>
      </c>
      <c r="AN59" s="97" t="str">
        <f ca="1">IF('3、外观质量检验'!BD59="","",SUMIF(外观!$AI:$AJ,'3、外观质量检验'!BD59,外观!$AJ:$AJ)*'3、外观质量检验'!BE59)</f>
        <v/>
      </c>
      <c r="AO59" s="97" t="str">
        <f ca="1">IF('3、外观质量检验'!BH59="","",SUMIF(外观!$AI:$AJ,'3、外观质量检验'!BH59,外观!$AJ:$AJ)*'3、外观质量检验'!BI59)</f>
        <v/>
      </c>
      <c r="AP59" s="97" t="str">
        <f ca="1">IF('3、外观质量检验'!BK59="","",SUMIF(外观!$AI:$AJ,'3、外观质量检验'!BK59,外观!$AJ:$AJ)*'3、外观质量检验'!BL59)</f>
        <v/>
      </c>
      <c r="AQ59" s="97" t="str">
        <f ca="1">IF('3、外观质量检验'!BN59="","",SUMIF(外观!$AI:$AJ,'3、外观质量检验'!BN59,外观!$AJ:$AJ)*'3、外观质量检验'!BO59)</f>
        <v/>
      </c>
      <c r="AR59" s="97" t="str">
        <f ca="1">IF('3、外观质量检验'!BQ59="","",SUMIF(外观!$AI:$AJ,'3、外观质量检验'!BQ59,外观!$AJ:$AJ)*'3、外观质量检验'!BR59)</f>
        <v/>
      </c>
      <c r="AS59" s="103" t="str">
        <f ca="1">IF('3、外观质量检验'!BT59="","",SUMIF(外观!$AI:$AJ,'3、外观质量检验'!BT59,外观!$AJ:$AJ)*'3、外观质量检验'!BU59)</f>
        <v/>
      </c>
      <c r="AT59" s="104" t="str">
        <f>IF(('4、感官质量检验'!L59="")+('4、感官质量检验'!M59="")+('4、感官质量检验'!N59="")+('4、感官质量检验'!O59="")+('4、感官质量检验'!P59="")+('4、感官质量检验'!Q59=""),"",SUM('4、感官质量检验'!L59:Q59))</f>
        <v/>
      </c>
      <c r="AU59" s="105" t="str">
        <f>IF('4、感官质量检验'!K59="","",'4、感官质量检验'!K59)</f>
        <v/>
      </c>
      <c r="AV59" s="106" t="str">
        <f>IF('4、感官质量检验'!D59="","",IF('4、感官质量检验'!D59="一类",85,IF('4、感官质量检验'!D59="二、三类",75,60)))</f>
        <v/>
      </c>
      <c r="AW59" s="109" t="str">
        <f>IF(AND(综合判定!AT59="",'4、感官质量检验'!K59=""),"",IF(OR('4、感官质量检验'!K59="异味",'4、感官质量检验'!K59="霉变",'4、感官质量检验'!K59="异味及霉变",综合判定!AT59&lt;AV59),"A类缺陷，批否",IF(综合判定!AT59&lt;('4、感官质量检验'!J59-2),"B类","合格")))</f>
        <v/>
      </c>
      <c r="AX59" s="110" t="str">
        <f>IF('5、主流烟气检验'!R59="","",IF(('5、主流烟气检验'!R59&lt;=4),1,IF(AND('5、主流烟气检验'!R59&gt;=5,'5、主流烟气检验'!R59&lt;=9),1.5,2)))</f>
        <v/>
      </c>
      <c r="AY59" s="106" t="str">
        <f>IF('5、主流烟气检验'!R59="","",IF('5、主流烟气检验'!R59&lt;=8,100,IF(AND('5、主流烟气检验'!R59&gt;=9,'5、主流烟气检验'!R59&lt;=12),80,0)))</f>
        <v/>
      </c>
      <c r="AZ59" s="106" t="str">
        <f>IF('5、主流烟气检验'!S59="","",IF(ABS('5、主流烟气检验'!R59-'5、主流烟气检验'!S59)&lt;=AX59,AY59,0))</f>
        <v/>
      </c>
      <c r="BA59" s="78" t="str">
        <f t="shared" si="3"/>
        <v/>
      </c>
      <c r="BB59" s="106" t="str">
        <f>IF('5、主流烟气检验'!T59="","",IF(('5、主流烟气检验'!T59&lt;=0.4),0.1,IF(AND('5、主流烟气检验'!T59&gt;=0.5,'5、主流烟气检验'!T59&lt;=1),0.2,0.3)))</f>
        <v/>
      </c>
      <c r="BC59" s="106" t="str">
        <f>IF('5、主流烟气检验'!U59="","",IF(ABS('5、主流烟气检验'!T59-'5、主流烟气检验'!U59)&lt;=BB59,100,0))</f>
        <v/>
      </c>
      <c r="BD59" s="106" t="str">
        <f>IF('5、主流烟气检验'!V59="","",IF(('5、主流烟气检验'!V59&lt;=4),1,IF(AND('5、主流烟气检验'!V59&gt;=5,'5、主流烟气检验'!V59&lt;=10),2,3)))</f>
        <v/>
      </c>
      <c r="BE59" s="106" t="str">
        <f>IF('5、主流烟气检验'!V59="","",IF('5、主流烟气检验'!V59&lt;=10,100,IF(AND('5、主流烟气检验'!V59&gt;=11,'5、主流烟气检验'!V59&lt;=15),80,0)))</f>
        <v/>
      </c>
      <c r="BF59" s="109" t="str">
        <f>IF('5、主流烟气检验'!W59="","",IF(ABS('5、主流烟气检验'!W59-'5、主流烟气检验'!V59)&lt;=BD59,BE59,0))</f>
        <v/>
      </c>
      <c r="BG59" s="113" t="str">
        <f ca="1" t="shared" si="4"/>
        <v/>
      </c>
    </row>
    <row r="60" ht="12" customHeight="1" spans="2:59">
      <c r="B60" s="77" t="str">
        <f>IF('1、包装标识检验'!B60="","",'1、包装标识检验'!B60)</f>
        <v/>
      </c>
      <c r="C60" s="78" t="str">
        <f>IF('1、包装标识检验'!C60="","",'1、包装标识检验'!C60)</f>
        <v/>
      </c>
      <c r="D60" s="78" t="str">
        <f>IF('1、包装标识检验'!D60="","",'1、包装标识检验'!D60)</f>
        <v/>
      </c>
      <c r="E60" s="78" t="str">
        <f>IF('1、包装标识检验'!E60="","",'1、包装标识检验'!E60)</f>
        <v/>
      </c>
      <c r="F60" s="79" t="str">
        <f>IF('1、包装标识检验'!F60="","",'1、包装标识检验'!F60)</f>
        <v/>
      </c>
      <c r="G60" s="78" t="str">
        <f>IF('1、包装标识检验'!G60="","",'1、包装标识检验'!G60)</f>
        <v/>
      </c>
      <c r="H60" s="78" t="str">
        <f>IF('1、包装标识检验'!H60="","",'1、包装标识检验'!H60)</f>
        <v/>
      </c>
      <c r="I60" s="88" t="str">
        <f>IF('1、包装标识检验'!I60="","",'1、包装标识检验'!I60)</f>
        <v/>
      </c>
      <c r="J60" s="89" t="str">
        <f>IF('1、包装标识检验'!J60="合格","合格",IF('1、包装标识检验'!J60="","",IF('1、包装标识检验'!J60="A类","A类，批否",IF('1、包装标识检验'!J60="B类","B类，合格"))))</f>
        <v/>
      </c>
      <c r="K60" s="90" t="str">
        <f>IF('1、包装标识检验'!J60="","",IF('1、包装标识检验'!J60="合格",100,IF('1、包装标识检验'!J60="A类",0,100-综合判定!J60)))</f>
        <v/>
      </c>
      <c r="L60" s="77" t="str">
        <f ca="1">IF(B60="","",100-SUM(综合判定!P60,综合判定!Q60,综合判定!R60,综合判定!S60,综合判定!T60,综合判定!U60,综合判定!W60,综合判定!V60,综合判定!X60,综合判定!Y60,综合判定!Z60,综合判定!AA60,综合判定!AB60,综合判定!AC60,综合判定!AD60,综合判定!AE60,综合判定!AF60,综合判定!AG60,综合判定!AH60,综合判定!AI60,综合判定!AJ60,综合判定!AK60,综合判定!AL60,综合判定!AM60,综合判定!AN60,综合判定!AO60,综合判定!AP60,综合判定!AQ60,综合判定!AR60,综合判定!AS60))</f>
        <v/>
      </c>
      <c r="M60" s="78" t="str">
        <f ca="1" t="shared" si="1"/>
        <v/>
      </c>
      <c r="N60" s="91" t="str">
        <f ca="1" t="shared" si="2"/>
        <v/>
      </c>
      <c r="O60" s="92"/>
      <c r="P60" s="93" t="str">
        <f>IF('2、物理特性检验'!L60="","",'2、物理特性检验'!L60*0.2)</f>
        <v/>
      </c>
      <c r="Q60" s="95" t="str">
        <f>IF('2、物理特性检验'!O60="","",'2、物理特性检验'!O60*0.5)</f>
        <v/>
      </c>
      <c r="R60" s="95" t="str">
        <f>IF('2、物理特性检验'!R60="","",'2、物理特性检验'!R60*0.2)</f>
        <v/>
      </c>
      <c r="S60" s="95" t="str">
        <f>IF('2、物理特性检验'!U60="","",'2、物理特性检验'!U60*1)</f>
        <v/>
      </c>
      <c r="T60" s="95" t="str">
        <f>IF('2、物理特性检验'!X60="","",'2、物理特性检验'!X60*0.5)</f>
        <v/>
      </c>
      <c r="U60" s="95" t="str">
        <f>IF('2、物理特性检验'!AA60="","",'2、物理特性检验'!AA60*0.2)</f>
        <v/>
      </c>
      <c r="V60" s="95" t="str">
        <f>IF('2、物理特性检验'!AH60="","",IF(('2、物理特性检验'!AH60&gt;13.5)+('2、物理特性检验'!AH60&lt;10.5),6,IF(ABS('2、物理特性检验'!AH60-'2、物理特性检验'!AI60)&gt;1,3,IF(ABS('2、物理特性检验'!AH60-'2、物理特性检验'!AI60)&gt;0.5,2,""))))</f>
        <v/>
      </c>
      <c r="W60" s="95" t="str">
        <f>IF('2、物理特性检验'!AG60="","",'2、物理特性检验'!AG60*15)</f>
        <v/>
      </c>
      <c r="X60" s="95" t="str">
        <f>IF('2、物理特性检验'!AJ60="","",IF(('2、物理特性检验'!AJ60&gt;=3)*('2、物理特性检验'!AL60=0),4,IF(('2、物理特性检验'!AJ60&gt;=3.5)*('2、物理特性检验'!AL60=1),4,"")))</f>
        <v/>
      </c>
      <c r="Y60" s="95" t="str">
        <f>IF('2、物理特性检验'!AK60="","",'2、物理特性检验'!AK60*5)</f>
        <v/>
      </c>
      <c r="Z60" s="97" t="str">
        <f ca="1">IF('3、外观质量检验'!L60="","",SUMIF(外观!$AI:$AJ,'3、外观质量检验'!L60,外观!$AJ:$AJ)*'3、外观质量检验'!M60)</f>
        <v/>
      </c>
      <c r="AA60" s="97" t="str">
        <f ca="1">IF('3、外观质量检验'!O60="","",SUMIF(外观!$AI:$AJ,'3、外观质量检验'!O60,外观!$AJ:$AJ)*'3、外观质量检验'!P60)</f>
        <v/>
      </c>
      <c r="AB60" s="97" t="str">
        <f ca="1">IF('3、外观质量检验'!R60="","",SUMIF(外观!$AI:$AJ,'3、外观质量检验'!R60,外观!$AJ:$AJ)*'3、外观质量检验'!S60)</f>
        <v/>
      </c>
      <c r="AC60" s="97" t="str">
        <f ca="1">IF('3、外观质量检验'!U60="","",SUMIF(外观!$AI:$AJ,'3、外观质量检验'!U60,外观!$AJ:$AJ)*'3、外观质量检验'!V60)</f>
        <v/>
      </c>
      <c r="AD60" s="97" t="str">
        <f ca="1">IF('3、外观质量检验'!X60="","",SUMIF(外观!$AI:$AJ,'3、外观质量检验'!X60,外观!$AJ:$AJ)*'3、外观质量检验'!Y60)</f>
        <v/>
      </c>
      <c r="AE60" s="97" t="str">
        <f ca="1">IF('3、外观质量检验'!AB60="","",SUMIF(外观!$AI:$AJ,'3、外观质量检验'!AB60,外观!$AJ:$AJ)*'3、外观质量检验'!AC60)</f>
        <v/>
      </c>
      <c r="AF60" s="97" t="str">
        <f ca="1">IF('3、外观质量检验'!AE60="","",SUMIF(外观!$AI:$AJ,'3、外观质量检验'!AE60,外观!$AJ:$AJ)*'3、外观质量检验'!AF60)</f>
        <v/>
      </c>
      <c r="AG60" s="97" t="str">
        <f ca="1">IF('3、外观质量检验'!AH60="","",SUMIF(外观!$AI:$AJ,'3、外观质量检验'!AH60,外观!$AJ:$AJ)*'3、外观质量检验'!AI60)</f>
        <v/>
      </c>
      <c r="AH60" s="97" t="str">
        <f ca="1">IF('3、外观质量检验'!AK60="","",SUMIF(外观!$AI:$AJ,'3、外观质量检验'!AK60,外观!$AJ:$AJ)*'3、外观质量检验'!AL60)</f>
        <v/>
      </c>
      <c r="AI60" s="97" t="str">
        <f ca="1">IF('3、外观质量检验'!AN60="","",SUMIF(外观!$AI:$AJ,'3、外观质量检验'!AN60,外观!$AJ:$AJ)*'3、外观质量检验'!AO60)</f>
        <v/>
      </c>
      <c r="AJ60" s="97" t="str">
        <f ca="1">IF('3、外观质量检验'!AR60="","",SUMIF(外观!$AI:$AJ,'3、外观质量检验'!AR60,外观!$AJ:$AJ)*'3、外观质量检验'!AS60)</f>
        <v/>
      </c>
      <c r="AK60" s="97" t="str">
        <f ca="1">IF('3、外观质量检验'!AU60="","",SUMIF(外观!$AI:$AJ,'3、外观质量检验'!AU60,外观!$AJ:$AJ)*'3、外观质量检验'!AV60)</f>
        <v/>
      </c>
      <c r="AL60" s="97" t="str">
        <f ca="1">IF('3、外观质量检验'!AX60="","",SUMIF(外观!$AI:$AJ,'3、外观质量检验'!AX60,外观!$AJ:$AJ)*'3、外观质量检验'!AY60)</f>
        <v/>
      </c>
      <c r="AM60" s="97" t="str">
        <f ca="1">IF('3、外观质量检验'!BA60="","",SUMIF(外观!$AI:$AJ,'3、外观质量检验'!BA60,外观!$AJ:$AJ)*'3、外观质量检验'!BB60)</f>
        <v/>
      </c>
      <c r="AN60" s="97" t="str">
        <f ca="1">IF('3、外观质量检验'!BD60="","",SUMIF(外观!$AI:$AJ,'3、外观质量检验'!BD60,外观!$AJ:$AJ)*'3、外观质量检验'!BE60)</f>
        <v/>
      </c>
      <c r="AO60" s="97" t="str">
        <f ca="1">IF('3、外观质量检验'!BH60="","",SUMIF(外观!$AI:$AJ,'3、外观质量检验'!BH60,外观!$AJ:$AJ)*'3、外观质量检验'!BI60)</f>
        <v/>
      </c>
      <c r="AP60" s="97" t="str">
        <f ca="1">IF('3、外观质量检验'!BK60="","",SUMIF(外观!$AI:$AJ,'3、外观质量检验'!BK60,外观!$AJ:$AJ)*'3、外观质量检验'!BL60)</f>
        <v/>
      </c>
      <c r="AQ60" s="97" t="str">
        <f ca="1">IF('3、外观质量检验'!BN60="","",SUMIF(外观!$AI:$AJ,'3、外观质量检验'!BN60,外观!$AJ:$AJ)*'3、外观质量检验'!BO60)</f>
        <v/>
      </c>
      <c r="AR60" s="97" t="str">
        <f ca="1">IF('3、外观质量检验'!BQ60="","",SUMIF(外观!$AI:$AJ,'3、外观质量检验'!BQ60,外观!$AJ:$AJ)*'3、外观质量检验'!BR60)</f>
        <v/>
      </c>
      <c r="AS60" s="103" t="str">
        <f ca="1">IF('3、外观质量检验'!BT60="","",SUMIF(外观!$AI:$AJ,'3、外观质量检验'!BT60,外观!$AJ:$AJ)*'3、外观质量检验'!BU60)</f>
        <v/>
      </c>
      <c r="AT60" s="104" t="str">
        <f>IF(('4、感官质量检验'!L60="")+('4、感官质量检验'!M60="")+('4、感官质量检验'!N60="")+('4、感官质量检验'!O60="")+('4、感官质量检验'!P60="")+('4、感官质量检验'!Q60=""),"",SUM('4、感官质量检验'!L60:Q60))</f>
        <v/>
      </c>
      <c r="AU60" s="105" t="str">
        <f>IF('4、感官质量检验'!K60="","",'4、感官质量检验'!K60)</f>
        <v/>
      </c>
      <c r="AV60" s="106" t="str">
        <f>IF('4、感官质量检验'!D60="","",IF('4、感官质量检验'!D60="一类",85,IF('4、感官质量检验'!D60="二、三类",75,60)))</f>
        <v/>
      </c>
      <c r="AW60" s="109" t="str">
        <f>IF(AND(综合判定!AT60="",'4、感官质量检验'!K60=""),"",IF(OR('4、感官质量检验'!K60="异味",'4、感官质量检验'!K60="霉变",'4、感官质量检验'!K60="异味及霉变",综合判定!AT60&lt;AV60),"A类缺陷，批否",IF(综合判定!AT60&lt;('4、感官质量检验'!J60-2),"B类","合格")))</f>
        <v/>
      </c>
      <c r="AX60" s="110" t="str">
        <f>IF('5、主流烟气检验'!R60="","",IF(('5、主流烟气检验'!R60&lt;=4),1,IF(AND('5、主流烟气检验'!R60&gt;=5,'5、主流烟气检验'!R60&lt;=9),1.5,2)))</f>
        <v/>
      </c>
      <c r="AY60" s="106" t="str">
        <f>IF('5、主流烟气检验'!R60="","",IF('5、主流烟气检验'!R60&lt;=8,100,IF(AND('5、主流烟气检验'!R60&gt;=9,'5、主流烟气检验'!R60&lt;=12),80,0)))</f>
        <v/>
      </c>
      <c r="AZ60" s="106" t="str">
        <f>IF('5、主流烟气检验'!S60="","",IF(ABS('5、主流烟气检验'!R60-'5、主流烟气检验'!S60)&lt;=AX60,AY60,0))</f>
        <v/>
      </c>
      <c r="BA60" s="78" t="str">
        <f t="shared" si="3"/>
        <v/>
      </c>
      <c r="BB60" s="106" t="str">
        <f>IF('5、主流烟气检验'!T60="","",IF(('5、主流烟气检验'!T60&lt;=0.4),0.1,IF(AND('5、主流烟气检验'!T60&gt;=0.5,'5、主流烟气检验'!T60&lt;=1),0.2,0.3)))</f>
        <v/>
      </c>
      <c r="BC60" s="106" t="str">
        <f>IF('5、主流烟气检验'!U60="","",IF(ABS('5、主流烟气检验'!T60-'5、主流烟气检验'!U60)&lt;=BB60,100,0))</f>
        <v/>
      </c>
      <c r="BD60" s="106" t="str">
        <f>IF('5、主流烟气检验'!V60="","",IF(('5、主流烟气检验'!V60&lt;=4),1,IF(AND('5、主流烟气检验'!V60&gt;=5,'5、主流烟气检验'!V60&lt;=10),2,3)))</f>
        <v/>
      </c>
      <c r="BE60" s="106" t="str">
        <f>IF('5、主流烟气检验'!V60="","",IF('5、主流烟气检验'!V60&lt;=10,100,IF(AND('5、主流烟气检验'!V60&gt;=11,'5、主流烟气检验'!V60&lt;=15),80,0)))</f>
        <v/>
      </c>
      <c r="BF60" s="109" t="str">
        <f>IF('5、主流烟气检验'!W60="","",IF(ABS('5、主流烟气检验'!W60-'5、主流烟气检验'!V60)&lt;=BD60,BE60,0))</f>
        <v/>
      </c>
      <c r="BG60" s="113" t="str">
        <f ca="1" t="shared" si="4"/>
        <v/>
      </c>
    </row>
    <row r="61" ht="12" customHeight="1" spans="2:59">
      <c r="B61" s="77" t="str">
        <f>IF('1、包装标识检验'!B61="","",'1、包装标识检验'!B61)</f>
        <v/>
      </c>
      <c r="C61" s="78" t="str">
        <f>IF('1、包装标识检验'!C61="","",'1、包装标识检验'!C61)</f>
        <v/>
      </c>
      <c r="D61" s="78" t="str">
        <f>IF('1、包装标识检验'!D61="","",'1、包装标识检验'!D61)</f>
        <v/>
      </c>
      <c r="E61" s="78" t="str">
        <f>IF('1、包装标识检验'!E61="","",'1、包装标识检验'!E61)</f>
        <v/>
      </c>
      <c r="F61" s="79" t="str">
        <f>IF('1、包装标识检验'!F61="","",'1、包装标识检验'!F61)</f>
        <v/>
      </c>
      <c r="G61" s="78" t="str">
        <f>IF('1、包装标识检验'!G61="","",'1、包装标识检验'!G61)</f>
        <v/>
      </c>
      <c r="H61" s="78" t="str">
        <f>IF('1、包装标识检验'!H61="","",'1、包装标识检验'!H61)</f>
        <v/>
      </c>
      <c r="I61" s="88" t="str">
        <f>IF('1、包装标识检验'!I61="","",'1、包装标识检验'!I61)</f>
        <v/>
      </c>
      <c r="J61" s="89" t="str">
        <f>IF('1、包装标识检验'!J61="合格","合格",IF('1、包装标识检验'!J61="","",IF('1、包装标识检验'!J61="A类","A类，批否",IF('1、包装标识检验'!J61="B类","B类，合格"))))</f>
        <v/>
      </c>
      <c r="K61" s="90" t="str">
        <f>IF('1、包装标识检验'!J61="","",IF('1、包装标识检验'!J61="合格",100,IF('1、包装标识检验'!J61="A类",0,100-综合判定!J61)))</f>
        <v/>
      </c>
      <c r="L61" s="77" t="str">
        <f ca="1">IF(B61="","",100-SUM(综合判定!P61,综合判定!Q61,综合判定!R61,综合判定!S61,综合判定!T61,综合判定!U61,综合判定!W61,综合判定!V61,综合判定!X61,综合判定!Y61,综合判定!Z61,综合判定!AA61,综合判定!AB61,综合判定!AC61,综合判定!AD61,综合判定!AE61,综合判定!AF61,综合判定!AG61,综合判定!AH61,综合判定!AI61,综合判定!AJ61,综合判定!AK61,综合判定!AL61,综合判定!AM61,综合判定!AN61,综合判定!AO61,综合判定!AP61,综合判定!AQ61,综合判定!AR61,综合判定!AS61))</f>
        <v/>
      </c>
      <c r="M61" s="78" t="str">
        <f ca="1" t="shared" si="1"/>
        <v/>
      </c>
      <c r="N61" s="91" t="str">
        <f ca="1" t="shared" si="2"/>
        <v/>
      </c>
      <c r="O61" s="92"/>
      <c r="P61" s="93" t="str">
        <f>IF('2、物理特性检验'!L61="","",'2、物理特性检验'!L61*0.2)</f>
        <v/>
      </c>
      <c r="Q61" s="95" t="str">
        <f>IF('2、物理特性检验'!O61="","",'2、物理特性检验'!O61*0.5)</f>
        <v/>
      </c>
      <c r="R61" s="95" t="str">
        <f>IF('2、物理特性检验'!R61="","",'2、物理特性检验'!R61*0.2)</f>
        <v/>
      </c>
      <c r="S61" s="95" t="str">
        <f>IF('2、物理特性检验'!U61="","",'2、物理特性检验'!U61*1)</f>
        <v/>
      </c>
      <c r="T61" s="95" t="str">
        <f>IF('2、物理特性检验'!X61="","",'2、物理特性检验'!X61*0.5)</f>
        <v/>
      </c>
      <c r="U61" s="95" t="str">
        <f>IF('2、物理特性检验'!AA61="","",'2、物理特性检验'!AA61*0.2)</f>
        <v/>
      </c>
      <c r="V61" s="95" t="str">
        <f>IF('2、物理特性检验'!AH61="","",IF(('2、物理特性检验'!AH61&gt;13.5)+('2、物理特性检验'!AH61&lt;10.5),6,IF(ABS('2、物理特性检验'!AH61-'2、物理特性检验'!AI61)&gt;1,3,IF(ABS('2、物理特性检验'!AH61-'2、物理特性检验'!AI61)&gt;0.5,2,""))))</f>
        <v/>
      </c>
      <c r="W61" s="95" t="str">
        <f>IF('2、物理特性检验'!AG61="","",'2、物理特性检验'!AG61*15)</f>
        <v/>
      </c>
      <c r="X61" s="95" t="str">
        <f>IF('2、物理特性检验'!AJ61="","",IF(('2、物理特性检验'!AJ61&gt;=3)*('2、物理特性检验'!AL61=0),4,IF(('2、物理特性检验'!AJ61&gt;=3.5)*('2、物理特性检验'!AL61=1),4,"")))</f>
        <v/>
      </c>
      <c r="Y61" s="95" t="str">
        <f>IF('2、物理特性检验'!AK61="","",'2、物理特性检验'!AK61*5)</f>
        <v/>
      </c>
      <c r="Z61" s="97" t="str">
        <f ca="1">IF('3、外观质量检验'!L61="","",SUMIF(外观!$AI:$AJ,'3、外观质量检验'!L61,外观!$AJ:$AJ)*'3、外观质量检验'!M61)</f>
        <v/>
      </c>
      <c r="AA61" s="97" t="str">
        <f ca="1">IF('3、外观质量检验'!O61="","",SUMIF(外观!$AI:$AJ,'3、外观质量检验'!O61,外观!$AJ:$AJ)*'3、外观质量检验'!P61)</f>
        <v/>
      </c>
      <c r="AB61" s="97" t="str">
        <f ca="1">IF('3、外观质量检验'!R61="","",SUMIF(外观!$AI:$AJ,'3、外观质量检验'!R61,外观!$AJ:$AJ)*'3、外观质量检验'!S61)</f>
        <v/>
      </c>
      <c r="AC61" s="97" t="str">
        <f ca="1">IF('3、外观质量检验'!U61="","",SUMIF(外观!$AI:$AJ,'3、外观质量检验'!U61,外观!$AJ:$AJ)*'3、外观质量检验'!V61)</f>
        <v/>
      </c>
      <c r="AD61" s="97" t="str">
        <f ca="1">IF('3、外观质量检验'!X61="","",SUMIF(外观!$AI:$AJ,'3、外观质量检验'!X61,外观!$AJ:$AJ)*'3、外观质量检验'!Y61)</f>
        <v/>
      </c>
      <c r="AE61" s="97" t="str">
        <f ca="1">IF('3、外观质量检验'!AB61="","",SUMIF(外观!$AI:$AJ,'3、外观质量检验'!AB61,外观!$AJ:$AJ)*'3、外观质量检验'!AC61)</f>
        <v/>
      </c>
      <c r="AF61" s="97" t="str">
        <f ca="1">IF('3、外观质量检验'!AE61="","",SUMIF(外观!$AI:$AJ,'3、外观质量检验'!AE61,外观!$AJ:$AJ)*'3、外观质量检验'!AF61)</f>
        <v/>
      </c>
      <c r="AG61" s="97" t="str">
        <f ca="1">IF('3、外观质量检验'!AH61="","",SUMIF(外观!$AI:$AJ,'3、外观质量检验'!AH61,外观!$AJ:$AJ)*'3、外观质量检验'!AI61)</f>
        <v/>
      </c>
      <c r="AH61" s="97" t="str">
        <f ca="1">IF('3、外观质量检验'!AK61="","",SUMIF(外观!$AI:$AJ,'3、外观质量检验'!AK61,外观!$AJ:$AJ)*'3、外观质量检验'!AL61)</f>
        <v/>
      </c>
      <c r="AI61" s="97" t="str">
        <f ca="1">IF('3、外观质量检验'!AN61="","",SUMIF(外观!$AI:$AJ,'3、外观质量检验'!AN61,外观!$AJ:$AJ)*'3、外观质量检验'!AO61)</f>
        <v/>
      </c>
      <c r="AJ61" s="97" t="str">
        <f ca="1">IF('3、外观质量检验'!AR61="","",SUMIF(外观!$AI:$AJ,'3、外观质量检验'!AR61,外观!$AJ:$AJ)*'3、外观质量检验'!AS61)</f>
        <v/>
      </c>
      <c r="AK61" s="97" t="str">
        <f ca="1">IF('3、外观质量检验'!AU61="","",SUMIF(外观!$AI:$AJ,'3、外观质量检验'!AU61,外观!$AJ:$AJ)*'3、外观质量检验'!AV61)</f>
        <v/>
      </c>
      <c r="AL61" s="97" t="str">
        <f ca="1">IF('3、外观质量检验'!AX61="","",SUMIF(外观!$AI:$AJ,'3、外观质量检验'!AX61,外观!$AJ:$AJ)*'3、外观质量检验'!AY61)</f>
        <v/>
      </c>
      <c r="AM61" s="97" t="str">
        <f ca="1">IF('3、外观质量检验'!BA61="","",SUMIF(外观!$AI:$AJ,'3、外观质量检验'!BA61,外观!$AJ:$AJ)*'3、外观质量检验'!BB61)</f>
        <v/>
      </c>
      <c r="AN61" s="97" t="str">
        <f ca="1">IF('3、外观质量检验'!BD61="","",SUMIF(外观!$AI:$AJ,'3、外观质量检验'!BD61,外观!$AJ:$AJ)*'3、外观质量检验'!BE61)</f>
        <v/>
      </c>
      <c r="AO61" s="97" t="str">
        <f ca="1">IF('3、外观质量检验'!BH61="","",SUMIF(外观!$AI:$AJ,'3、外观质量检验'!BH61,外观!$AJ:$AJ)*'3、外观质量检验'!BI61)</f>
        <v/>
      </c>
      <c r="AP61" s="97" t="str">
        <f ca="1">IF('3、外观质量检验'!BK61="","",SUMIF(外观!$AI:$AJ,'3、外观质量检验'!BK61,外观!$AJ:$AJ)*'3、外观质量检验'!BL61)</f>
        <v/>
      </c>
      <c r="AQ61" s="97" t="str">
        <f ca="1">IF('3、外观质量检验'!BN61="","",SUMIF(外观!$AI:$AJ,'3、外观质量检验'!BN61,外观!$AJ:$AJ)*'3、外观质量检验'!BO61)</f>
        <v/>
      </c>
      <c r="AR61" s="97" t="str">
        <f ca="1">IF('3、外观质量检验'!BQ61="","",SUMIF(外观!$AI:$AJ,'3、外观质量检验'!BQ61,外观!$AJ:$AJ)*'3、外观质量检验'!BR61)</f>
        <v/>
      </c>
      <c r="AS61" s="103" t="str">
        <f ca="1">IF('3、外观质量检验'!BT61="","",SUMIF(外观!$AI:$AJ,'3、外观质量检验'!BT61,外观!$AJ:$AJ)*'3、外观质量检验'!BU61)</f>
        <v/>
      </c>
      <c r="AT61" s="104" t="str">
        <f>IF(('4、感官质量检验'!L61="")+('4、感官质量检验'!M61="")+('4、感官质量检验'!N61="")+('4、感官质量检验'!O61="")+('4、感官质量检验'!P61="")+('4、感官质量检验'!Q61=""),"",SUM('4、感官质量检验'!L61:Q61))</f>
        <v/>
      </c>
      <c r="AU61" s="105" t="str">
        <f>IF('4、感官质量检验'!K61="","",'4、感官质量检验'!K61)</f>
        <v/>
      </c>
      <c r="AV61" s="106" t="str">
        <f>IF('4、感官质量检验'!D61="","",IF('4、感官质量检验'!D61="一类",85,IF('4、感官质量检验'!D61="二、三类",75,60)))</f>
        <v/>
      </c>
      <c r="AW61" s="109" t="str">
        <f>IF(AND(综合判定!AT61="",'4、感官质量检验'!K61=""),"",IF(OR('4、感官质量检验'!K61="异味",'4、感官质量检验'!K61="霉变",'4、感官质量检验'!K61="异味及霉变",综合判定!AT61&lt;AV61),"A类缺陷，批否",IF(综合判定!AT61&lt;('4、感官质量检验'!J61-2),"B类","合格")))</f>
        <v/>
      </c>
      <c r="AX61" s="110" t="str">
        <f>IF('5、主流烟气检验'!R61="","",IF(('5、主流烟气检验'!R61&lt;=4),1,IF(AND('5、主流烟气检验'!R61&gt;=5,'5、主流烟气检验'!R61&lt;=9),1.5,2)))</f>
        <v/>
      </c>
      <c r="AY61" s="106" t="str">
        <f>IF('5、主流烟气检验'!R61="","",IF('5、主流烟气检验'!R61&lt;=8,100,IF(AND('5、主流烟气检验'!R61&gt;=9,'5、主流烟气检验'!R61&lt;=12),80,0)))</f>
        <v/>
      </c>
      <c r="AZ61" s="106" t="str">
        <f>IF('5、主流烟气检验'!S61="","",IF(ABS('5、主流烟气检验'!R61-'5、主流烟气检验'!S61)&lt;=AX61,AY61,0))</f>
        <v/>
      </c>
      <c r="BA61" s="78" t="str">
        <f t="shared" si="3"/>
        <v/>
      </c>
      <c r="BB61" s="106" t="str">
        <f>IF('5、主流烟气检验'!T61="","",IF(('5、主流烟气检验'!T61&lt;=0.4),0.1,IF(AND('5、主流烟气检验'!T61&gt;=0.5,'5、主流烟气检验'!T61&lt;=1),0.2,0.3)))</f>
        <v/>
      </c>
      <c r="BC61" s="106" t="str">
        <f>IF('5、主流烟气检验'!U61="","",IF(ABS('5、主流烟气检验'!T61-'5、主流烟气检验'!U61)&lt;=BB61,100,0))</f>
        <v/>
      </c>
      <c r="BD61" s="106" t="str">
        <f>IF('5、主流烟气检验'!V61="","",IF(('5、主流烟气检验'!V61&lt;=4),1,IF(AND('5、主流烟气检验'!V61&gt;=5,'5、主流烟气检验'!V61&lt;=10),2,3)))</f>
        <v/>
      </c>
      <c r="BE61" s="106" t="str">
        <f>IF('5、主流烟气检验'!V61="","",IF('5、主流烟气检验'!V61&lt;=10,100,IF(AND('5、主流烟气检验'!V61&gt;=11,'5、主流烟气检验'!V61&lt;=15),80,0)))</f>
        <v/>
      </c>
      <c r="BF61" s="109" t="str">
        <f>IF('5、主流烟气检验'!W61="","",IF(ABS('5、主流烟气检验'!W61-'5、主流烟气检验'!V61)&lt;=BD61,BE61,0))</f>
        <v/>
      </c>
      <c r="BG61" s="113" t="str">
        <f ca="1" t="shared" si="4"/>
        <v/>
      </c>
    </row>
    <row r="62" ht="12" customHeight="1" spans="2:59">
      <c r="B62" s="77" t="str">
        <f>IF('1、包装标识检验'!B62="","",'1、包装标识检验'!B62)</f>
        <v/>
      </c>
      <c r="C62" s="78" t="str">
        <f>IF('1、包装标识检验'!C62="","",'1、包装标识检验'!C62)</f>
        <v/>
      </c>
      <c r="D62" s="78" t="str">
        <f>IF('1、包装标识检验'!D62="","",'1、包装标识检验'!D62)</f>
        <v/>
      </c>
      <c r="E62" s="78" t="str">
        <f>IF('1、包装标识检验'!E62="","",'1、包装标识检验'!E62)</f>
        <v/>
      </c>
      <c r="F62" s="79" t="str">
        <f>IF('1、包装标识检验'!F62="","",'1、包装标识检验'!F62)</f>
        <v/>
      </c>
      <c r="G62" s="78" t="str">
        <f>IF('1、包装标识检验'!G62="","",'1、包装标识检验'!G62)</f>
        <v/>
      </c>
      <c r="H62" s="78" t="str">
        <f>IF('1、包装标识检验'!H62="","",'1、包装标识检验'!H62)</f>
        <v/>
      </c>
      <c r="I62" s="88" t="str">
        <f>IF('1、包装标识检验'!I62="","",'1、包装标识检验'!I62)</f>
        <v/>
      </c>
      <c r="J62" s="89" t="str">
        <f>IF('1、包装标识检验'!J62="合格","合格",IF('1、包装标识检验'!J62="","",IF('1、包装标识检验'!J62="A类","A类，批否",IF('1、包装标识检验'!J62="B类","B类，合格"))))</f>
        <v/>
      </c>
      <c r="K62" s="90" t="str">
        <f>IF('1、包装标识检验'!J62="","",IF('1、包装标识检验'!J62="合格",100,IF('1、包装标识检验'!J62="A类",0,100-综合判定!J62)))</f>
        <v/>
      </c>
      <c r="L62" s="77" t="str">
        <f ca="1">IF(B62="","",100-SUM(综合判定!P62,综合判定!Q62,综合判定!R62,综合判定!S62,综合判定!T62,综合判定!U62,综合判定!W62,综合判定!V62,综合判定!X62,综合判定!Y62,综合判定!Z62,综合判定!AA62,综合判定!AB62,综合判定!AC62,综合判定!AD62,综合判定!AE62,综合判定!AF62,综合判定!AG62,综合判定!AH62,综合判定!AI62,综合判定!AJ62,综合判定!AK62,综合判定!AL62,综合判定!AM62,综合判定!AN62,综合判定!AO62,综合判定!AP62,综合判定!AQ62,综合判定!AR62,综合判定!AS62))</f>
        <v/>
      </c>
      <c r="M62" s="78" t="str">
        <f ca="1" t="shared" si="1"/>
        <v/>
      </c>
      <c r="N62" s="91" t="str">
        <f ca="1" t="shared" si="2"/>
        <v/>
      </c>
      <c r="O62" s="92"/>
      <c r="P62" s="93" t="str">
        <f>IF('2、物理特性检验'!L62="","",'2、物理特性检验'!L62*0.2)</f>
        <v/>
      </c>
      <c r="Q62" s="95" t="str">
        <f>IF('2、物理特性检验'!O62="","",'2、物理特性检验'!O62*0.5)</f>
        <v/>
      </c>
      <c r="R62" s="95" t="str">
        <f>IF('2、物理特性检验'!R62="","",'2、物理特性检验'!R62*0.2)</f>
        <v/>
      </c>
      <c r="S62" s="95" t="str">
        <f>IF('2、物理特性检验'!U62="","",'2、物理特性检验'!U62*1)</f>
        <v/>
      </c>
      <c r="T62" s="95" t="str">
        <f>IF('2、物理特性检验'!X62="","",'2、物理特性检验'!X62*0.5)</f>
        <v/>
      </c>
      <c r="U62" s="95" t="str">
        <f>IF('2、物理特性检验'!AA62="","",'2、物理特性检验'!AA62*0.2)</f>
        <v/>
      </c>
      <c r="V62" s="95" t="str">
        <f>IF('2、物理特性检验'!AH62="","",IF(('2、物理特性检验'!AH62&gt;13.5)+('2、物理特性检验'!AH62&lt;10.5),6,IF(ABS('2、物理特性检验'!AH62-'2、物理特性检验'!AI62)&gt;1,3,IF(ABS('2、物理特性检验'!AH62-'2、物理特性检验'!AI62)&gt;0.5,2,""))))</f>
        <v/>
      </c>
      <c r="W62" s="95" t="str">
        <f>IF('2、物理特性检验'!AG62="","",'2、物理特性检验'!AG62*15)</f>
        <v/>
      </c>
      <c r="X62" s="95" t="str">
        <f>IF('2、物理特性检验'!AJ62="","",IF(('2、物理特性检验'!AJ62&gt;=3)*('2、物理特性检验'!AL62=0),4,IF(('2、物理特性检验'!AJ62&gt;=3.5)*('2、物理特性检验'!AL62=1),4,"")))</f>
        <v/>
      </c>
      <c r="Y62" s="95" t="str">
        <f>IF('2、物理特性检验'!AK62="","",'2、物理特性检验'!AK62*5)</f>
        <v/>
      </c>
      <c r="Z62" s="97" t="str">
        <f ca="1">IF('3、外观质量检验'!L62="","",SUMIF(外观!$AI:$AJ,'3、外观质量检验'!L62,外观!$AJ:$AJ)*'3、外观质量检验'!M62)</f>
        <v/>
      </c>
      <c r="AA62" s="97" t="str">
        <f ca="1">IF('3、外观质量检验'!O62="","",SUMIF(外观!$AI:$AJ,'3、外观质量检验'!O62,外观!$AJ:$AJ)*'3、外观质量检验'!P62)</f>
        <v/>
      </c>
      <c r="AB62" s="97" t="str">
        <f ca="1">IF('3、外观质量检验'!R62="","",SUMIF(外观!$AI:$AJ,'3、外观质量检验'!R62,外观!$AJ:$AJ)*'3、外观质量检验'!S62)</f>
        <v/>
      </c>
      <c r="AC62" s="97" t="str">
        <f ca="1">IF('3、外观质量检验'!U62="","",SUMIF(外观!$AI:$AJ,'3、外观质量检验'!U62,外观!$AJ:$AJ)*'3、外观质量检验'!V62)</f>
        <v/>
      </c>
      <c r="AD62" s="97" t="str">
        <f ca="1">IF('3、外观质量检验'!X62="","",SUMIF(外观!$AI:$AJ,'3、外观质量检验'!X62,外观!$AJ:$AJ)*'3、外观质量检验'!Y62)</f>
        <v/>
      </c>
      <c r="AE62" s="97" t="str">
        <f ca="1">IF('3、外观质量检验'!AB62="","",SUMIF(外观!$AI:$AJ,'3、外观质量检验'!AB62,外观!$AJ:$AJ)*'3、外观质量检验'!AC62)</f>
        <v/>
      </c>
      <c r="AF62" s="97" t="str">
        <f ca="1">IF('3、外观质量检验'!AE62="","",SUMIF(外观!$AI:$AJ,'3、外观质量检验'!AE62,外观!$AJ:$AJ)*'3、外观质量检验'!AF62)</f>
        <v/>
      </c>
      <c r="AG62" s="97" t="str">
        <f ca="1">IF('3、外观质量检验'!AH62="","",SUMIF(外观!$AI:$AJ,'3、外观质量检验'!AH62,外观!$AJ:$AJ)*'3、外观质量检验'!AI62)</f>
        <v/>
      </c>
      <c r="AH62" s="97" t="str">
        <f ca="1">IF('3、外观质量检验'!AK62="","",SUMIF(外观!$AI:$AJ,'3、外观质量检验'!AK62,外观!$AJ:$AJ)*'3、外观质量检验'!AL62)</f>
        <v/>
      </c>
      <c r="AI62" s="97" t="str">
        <f ca="1">IF('3、外观质量检验'!AN62="","",SUMIF(外观!$AI:$AJ,'3、外观质量检验'!AN62,外观!$AJ:$AJ)*'3、外观质量检验'!AO62)</f>
        <v/>
      </c>
      <c r="AJ62" s="97" t="str">
        <f ca="1">IF('3、外观质量检验'!AR62="","",SUMIF(外观!$AI:$AJ,'3、外观质量检验'!AR62,外观!$AJ:$AJ)*'3、外观质量检验'!AS62)</f>
        <v/>
      </c>
      <c r="AK62" s="97" t="str">
        <f ca="1">IF('3、外观质量检验'!AU62="","",SUMIF(外观!$AI:$AJ,'3、外观质量检验'!AU62,外观!$AJ:$AJ)*'3、外观质量检验'!AV62)</f>
        <v/>
      </c>
      <c r="AL62" s="97" t="str">
        <f ca="1">IF('3、外观质量检验'!AX62="","",SUMIF(外观!$AI:$AJ,'3、外观质量检验'!AX62,外观!$AJ:$AJ)*'3、外观质量检验'!AY62)</f>
        <v/>
      </c>
      <c r="AM62" s="97" t="str">
        <f ca="1">IF('3、外观质量检验'!BA62="","",SUMIF(外观!$AI:$AJ,'3、外观质量检验'!BA62,外观!$AJ:$AJ)*'3、外观质量检验'!BB62)</f>
        <v/>
      </c>
      <c r="AN62" s="97" t="str">
        <f ca="1">IF('3、外观质量检验'!BD62="","",SUMIF(外观!$AI:$AJ,'3、外观质量检验'!BD62,外观!$AJ:$AJ)*'3、外观质量检验'!BE62)</f>
        <v/>
      </c>
      <c r="AO62" s="97" t="str">
        <f ca="1">IF('3、外观质量检验'!BH62="","",SUMIF(外观!$AI:$AJ,'3、外观质量检验'!BH62,外观!$AJ:$AJ)*'3、外观质量检验'!BI62)</f>
        <v/>
      </c>
      <c r="AP62" s="97" t="str">
        <f ca="1">IF('3、外观质量检验'!BK62="","",SUMIF(外观!$AI:$AJ,'3、外观质量检验'!BK62,外观!$AJ:$AJ)*'3、外观质量检验'!BL62)</f>
        <v/>
      </c>
      <c r="AQ62" s="97" t="str">
        <f ca="1">IF('3、外观质量检验'!BN62="","",SUMIF(外观!$AI:$AJ,'3、外观质量检验'!BN62,外观!$AJ:$AJ)*'3、外观质量检验'!BO62)</f>
        <v/>
      </c>
      <c r="AR62" s="97" t="str">
        <f ca="1">IF('3、外观质量检验'!BQ62="","",SUMIF(外观!$AI:$AJ,'3、外观质量检验'!BQ62,外观!$AJ:$AJ)*'3、外观质量检验'!BR62)</f>
        <v/>
      </c>
      <c r="AS62" s="103" t="str">
        <f ca="1">IF('3、外观质量检验'!BT62="","",SUMIF(外观!$AI:$AJ,'3、外观质量检验'!BT62,外观!$AJ:$AJ)*'3、外观质量检验'!BU62)</f>
        <v/>
      </c>
      <c r="AT62" s="104" t="str">
        <f>IF(('4、感官质量检验'!L62="")+('4、感官质量检验'!M62="")+('4、感官质量检验'!N62="")+('4、感官质量检验'!O62="")+('4、感官质量检验'!P62="")+('4、感官质量检验'!Q62=""),"",SUM('4、感官质量检验'!L62:Q62))</f>
        <v/>
      </c>
      <c r="AU62" s="105" t="str">
        <f>IF('4、感官质量检验'!K62="","",'4、感官质量检验'!K62)</f>
        <v/>
      </c>
      <c r="AV62" s="106" t="str">
        <f>IF('4、感官质量检验'!D62="","",IF('4、感官质量检验'!D62="一类",85,IF('4、感官质量检验'!D62="二、三类",75,60)))</f>
        <v/>
      </c>
      <c r="AW62" s="109" t="str">
        <f>IF(AND(综合判定!AT62="",'4、感官质量检验'!K62=""),"",IF(OR('4、感官质量检验'!K62="异味",'4、感官质量检验'!K62="霉变",'4、感官质量检验'!K62="异味及霉变",综合判定!AT62&lt;AV62),"A类缺陷，批否",IF(综合判定!AT62&lt;('4、感官质量检验'!J62-2),"B类","合格")))</f>
        <v/>
      </c>
      <c r="AX62" s="110" t="str">
        <f>IF('5、主流烟气检验'!R62="","",IF(('5、主流烟气检验'!R62&lt;=4),1,IF(AND('5、主流烟气检验'!R62&gt;=5,'5、主流烟气检验'!R62&lt;=9),1.5,2)))</f>
        <v/>
      </c>
      <c r="AY62" s="106" t="str">
        <f>IF('5、主流烟气检验'!R62="","",IF('5、主流烟气检验'!R62&lt;=8,100,IF(AND('5、主流烟气检验'!R62&gt;=9,'5、主流烟气检验'!R62&lt;=12),80,0)))</f>
        <v/>
      </c>
      <c r="AZ62" s="106" t="str">
        <f>IF('5、主流烟气检验'!S62="","",IF(ABS('5、主流烟气检验'!R62-'5、主流烟气检验'!S62)&lt;=AX62,AY62,0))</f>
        <v/>
      </c>
      <c r="BA62" s="78" t="str">
        <f t="shared" si="3"/>
        <v/>
      </c>
      <c r="BB62" s="106" t="str">
        <f>IF('5、主流烟气检验'!T62="","",IF(('5、主流烟气检验'!T62&lt;=0.4),0.1,IF(AND('5、主流烟气检验'!T62&gt;=0.5,'5、主流烟气检验'!T62&lt;=1),0.2,0.3)))</f>
        <v/>
      </c>
      <c r="BC62" s="106" t="str">
        <f>IF('5、主流烟气检验'!U62="","",IF(ABS('5、主流烟气检验'!T62-'5、主流烟气检验'!U62)&lt;=BB62,100,0))</f>
        <v/>
      </c>
      <c r="BD62" s="106" t="str">
        <f>IF('5、主流烟气检验'!V62="","",IF(('5、主流烟气检验'!V62&lt;=4),1,IF(AND('5、主流烟气检验'!V62&gt;=5,'5、主流烟气检验'!V62&lt;=10),2,3)))</f>
        <v/>
      </c>
      <c r="BE62" s="106" t="str">
        <f>IF('5、主流烟气检验'!V62="","",IF('5、主流烟气检验'!V62&lt;=10,100,IF(AND('5、主流烟气检验'!V62&gt;=11,'5、主流烟气检验'!V62&lt;=15),80,0)))</f>
        <v/>
      </c>
      <c r="BF62" s="109" t="str">
        <f>IF('5、主流烟气检验'!W62="","",IF(ABS('5、主流烟气检验'!W62-'5、主流烟气检验'!V62)&lt;=BD62,BE62,0))</f>
        <v/>
      </c>
      <c r="BG62" s="113" t="str">
        <f ca="1" t="shared" si="4"/>
        <v/>
      </c>
    </row>
    <row r="63" ht="12" customHeight="1" spans="2:59">
      <c r="B63" s="77" t="str">
        <f>IF('1、包装标识检验'!B63="","",'1、包装标识检验'!B63)</f>
        <v/>
      </c>
      <c r="C63" s="78" t="str">
        <f>IF('1、包装标识检验'!C63="","",'1、包装标识检验'!C63)</f>
        <v/>
      </c>
      <c r="D63" s="78" t="str">
        <f>IF('1、包装标识检验'!D63="","",'1、包装标识检验'!D63)</f>
        <v/>
      </c>
      <c r="E63" s="78" t="str">
        <f>IF('1、包装标识检验'!E63="","",'1、包装标识检验'!E63)</f>
        <v/>
      </c>
      <c r="F63" s="79" t="str">
        <f>IF('1、包装标识检验'!F63="","",'1、包装标识检验'!F63)</f>
        <v/>
      </c>
      <c r="G63" s="78" t="str">
        <f>IF('1、包装标识检验'!G63="","",'1、包装标识检验'!G63)</f>
        <v/>
      </c>
      <c r="H63" s="78" t="str">
        <f>IF('1、包装标识检验'!H63="","",'1、包装标识检验'!H63)</f>
        <v/>
      </c>
      <c r="I63" s="88" t="str">
        <f>IF('1、包装标识检验'!I63="","",'1、包装标识检验'!I63)</f>
        <v/>
      </c>
      <c r="J63" s="89" t="str">
        <f>IF('1、包装标识检验'!J63="合格","合格",IF('1、包装标识检验'!J63="","",IF('1、包装标识检验'!J63="A类","A类，批否",IF('1、包装标识检验'!J63="B类","B类，合格"))))</f>
        <v/>
      </c>
      <c r="K63" s="90" t="str">
        <f>IF('1、包装标识检验'!J63="","",IF('1、包装标识检验'!J63="合格",100,IF('1、包装标识检验'!J63="A类",0,100-综合判定!J63)))</f>
        <v/>
      </c>
      <c r="L63" s="77" t="str">
        <f ca="1">IF(B63="","",100-SUM(综合判定!P63,综合判定!Q63,综合判定!R63,综合判定!S63,综合判定!T63,综合判定!U63,综合判定!W63,综合判定!V63,综合判定!X63,综合判定!Y63,综合判定!Z63,综合判定!AA63,综合判定!AB63,综合判定!AC63,综合判定!AD63,综合判定!AE63,综合判定!AF63,综合判定!AG63,综合判定!AH63,综合判定!AI63,综合判定!AJ63,综合判定!AK63,综合判定!AL63,综合判定!AM63,综合判定!AN63,综合判定!AO63,综合判定!AP63,综合判定!AQ63,综合判定!AR63,综合判定!AS63))</f>
        <v/>
      </c>
      <c r="M63" s="78" t="str">
        <f ca="1" t="shared" si="1"/>
        <v/>
      </c>
      <c r="N63" s="91" t="str">
        <f ca="1" t="shared" si="2"/>
        <v/>
      </c>
      <c r="O63" s="92"/>
      <c r="P63" s="93" t="str">
        <f>IF('2、物理特性检验'!L63="","",'2、物理特性检验'!L63*0.2)</f>
        <v/>
      </c>
      <c r="Q63" s="95" t="str">
        <f>IF('2、物理特性检验'!O63="","",'2、物理特性检验'!O63*0.5)</f>
        <v/>
      </c>
      <c r="R63" s="95" t="str">
        <f>IF('2、物理特性检验'!R63="","",'2、物理特性检验'!R63*0.2)</f>
        <v/>
      </c>
      <c r="S63" s="95" t="str">
        <f>IF('2、物理特性检验'!U63="","",'2、物理特性检验'!U63*1)</f>
        <v/>
      </c>
      <c r="T63" s="95" t="str">
        <f>IF('2、物理特性检验'!X63="","",'2、物理特性检验'!X63*0.5)</f>
        <v/>
      </c>
      <c r="U63" s="95" t="str">
        <f>IF('2、物理特性检验'!AA63="","",'2、物理特性检验'!AA63*0.2)</f>
        <v/>
      </c>
      <c r="V63" s="95" t="str">
        <f>IF('2、物理特性检验'!AH63="","",IF(('2、物理特性检验'!AH63&gt;13.5)+('2、物理特性检验'!AH63&lt;10.5),6,IF(ABS('2、物理特性检验'!AH63-'2、物理特性检验'!AI63)&gt;1,3,IF(ABS('2、物理特性检验'!AH63-'2、物理特性检验'!AI63)&gt;0.5,2,""))))</f>
        <v/>
      </c>
      <c r="W63" s="95" t="str">
        <f>IF('2、物理特性检验'!AG63="","",'2、物理特性检验'!AG63*15)</f>
        <v/>
      </c>
      <c r="X63" s="95" t="str">
        <f>IF('2、物理特性检验'!AJ63="","",IF(('2、物理特性检验'!AJ63&gt;=3)*('2、物理特性检验'!AL63=0),4,IF(('2、物理特性检验'!AJ63&gt;=3.5)*('2、物理特性检验'!AL63=1),4,"")))</f>
        <v/>
      </c>
      <c r="Y63" s="95" t="str">
        <f>IF('2、物理特性检验'!AK63="","",'2、物理特性检验'!AK63*5)</f>
        <v/>
      </c>
      <c r="Z63" s="97" t="str">
        <f ca="1">IF('3、外观质量检验'!L63="","",SUMIF(外观!$AI:$AJ,'3、外观质量检验'!L63,外观!$AJ:$AJ)*'3、外观质量检验'!M63)</f>
        <v/>
      </c>
      <c r="AA63" s="97" t="str">
        <f ca="1">IF('3、外观质量检验'!O63="","",SUMIF(外观!$AI:$AJ,'3、外观质量检验'!O63,外观!$AJ:$AJ)*'3、外观质量检验'!P63)</f>
        <v/>
      </c>
      <c r="AB63" s="97" t="str">
        <f ca="1">IF('3、外观质量检验'!R63="","",SUMIF(外观!$AI:$AJ,'3、外观质量检验'!R63,外观!$AJ:$AJ)*'3、外观质量检验'!S63)</f>
        <v/>
      </c>
      <c r="AC63" s="97" t="str">
        <f ca="1">IF('3、外观质量检验'!U63="","",SUMIF(外观!$AI:$AJ,'3、外观质量检验'!U63,外观!$AJ:$AJ)*'3、外观质量检验'!V63)</f>
        <v/>
      </c>
      <c r="AD63" s="97" t="str">
        <f ca="1">IF('3、外观质量检验'!X63="","",SUMIF(外观!$AI:$AJ,'3、外观质量检验'!X63,外观!$AJ:$AJ)*'3、外观质量检验'!Y63)</f>
        <v/>
      </c>
      <c r="AE63" s="97" t="str">
        <f ca="1">IF('3、外观质量检验'!AB63="","",SUMIF(外观!$AI:$AJ,'3、外观质量检验'!AB63,外观!$AJ:$AJ)*'3、外观质量检验'!AC63)</f>
        <v/>
      </c>
      <c r="AF63" s="97" t="str">
        <f ca="1">IF('3、外观质量检验'!AE63="","",SUMIF(外观!$AI:$AJ,'3、外观质量检验'!AE63,外观!$AJ:$AJ)*'3、外观质量检验'!AF63)</f>
        <v/>
      </c>
      <c r="AG63" s="97" t="str">
        <f ca="1">IF('3、外观质量检验'!AH63="","",SUMIF(外观!$AI:$AJ,'3、外观质量检验'!AH63,外观!$AJ:$AJ)*'3、外观质量检验'!AI63)</f>
        <v/>
      </c>
      <c r="AH63" s="97" t="str">
        <f ca="1">IF('3、外观质量检验'!AK63="","",SUMIF(外观!$AI:$AJ,'3、外观质量检验'!AK63,外观!$AJ:$AJ)*'3、外观质量检验'!AL63)</f>
        <v/>
      </c>
      <c r="AI63" s="97" t="str">
        <f ca="1">IF('3、外观质量检验'!AN63="","",SUMIF(外观!$AI:$AJ,'3、外观质量检验'!AN63,外观!$AJ:$AJ)*'3、外观质量检验'!AO63)</f>
        <v/>
      </c>
      <c r="AJ63" s="97" t="str">
        <f ca="1">IF('3、外观质量检验'!AR63="","",SUMIF(外观!$AI:$AJ,'3、外观质量检验'!AR63,外观!$AJ:$AJ)*'3、外观质量检验'!AS63)</f>
        <v/>
      </c>
      <c r="AK63" s="97" t="str">
        <f ca="1">IF('3、外观质量检验'!AU63="","",SUMIF(外观!$AI:$AJ,'3、外观质量检验'!AU63,外观!$AJ:$AJ)*'3、外观质量检验'!AV63)</f>
        <v/>
      </c>
      <c r="AL63" s="97" t="str">
        <f ca="1">IF('3、外观质量检验'!AX63="","",SUMIF(外观!$AI:$AJ,'3、外观质量检验'!AX63,外观!$AJ:$AJ)*'3、外观质量检验'!AY63)</f>
        <v/>
      </c>
      <c r="AM63" s="97" t="str">
        <f ca="1">IF('3、外观质量检验'!BA63="","",SUMIF(外观!$AI:$AJ,'3、外观质量检验'!BA63,外观!$AJ:$AJ)*'3、外观质量检验'!BB63)</f>
        <v/>
      </c>
      <c r="AN63" s="97" t="str">
        <f ca="1">IF('3、外观质量检验'!BD63="","",SUMIF(外观!$AI:$AJ,'3、外观质量检验'!BD63,外观!$AJ:$AJ)*'3、外观质量检验'!BE63)</f>
        <v/>
      </c>
      <c r="AO63" s="97" t="str">
        <f ca="1">IF('3、外观质量检验'!BH63="","",SUMIF(外观!$AI:$AJ,'3、外观质量检验'!BH63,外观!$AJ:$AJ)*'3、外观质量检验'!BI63)</f>
        <v/>
      </c>
      <c r="AP63" s="97" t="str">
        <f ca="1">IF('3、外观质量检验'!BK63="","",SUMIF(外观!$AI:$AJ,'3、外观质量检验'!BK63,外观!$AJ:$AJ)*'3、外观质量检验'!BL63)</f>
        <v/>
      </c>
      <c r="AQ63" s="97" t="str">
        <f ca="1">IF('3、外观质量检验'!BN63="","",SUMIF(外观!$AI:$AJ,'3、外观质量检验'!BN63,外观!$AJ:$AJ)*'3、外观质量检验'!BO63)</f>
        <v/>
      </c>
      <c r="AR63" s="97" t="str">
        <f ca="1">IF('3、外观质量检验'!BQ63="","",SUMIF(外观!$AI:$AJ,'3、外观质量检验'!BQ63,外观!$AJ:$AJ)*'3、外观质量检验'!BR63)</f>
        <v/>
      </c>
      <c r="AS63" s="103" t="str">
        <f ca="1">IF('3、外观质量检验'!BT63="","",SUMIF(外观!$AI:$AJ,'3、外观质量检验'!BT63,外观!$AJ:$AJ)*'3、外观质量检验'!BU63)</f>
        <v/>
      </c>
      <c r="AT63" s="104" t="str">
        <f>IF(('4、感官质量检验'!L63="")+('4、感官质量检验'!M63="")+('4、感官质量检验'!N63="")+('4、感官质量检验'!O63="")+('4、感官质量检验'!P63="")+('4、感官质量检验'!Q63=""),"",SUM('4、感官质量检验'!L63:Q63))</f>
        <v/>
      </c>
      <c r="AU63" s="105" t="str">
        <f>IF('4、感官质量检验'!K63="","",'4、感官质量检验'!K63)</f>
        <v/>
      </c>
      <c r="AV63" s="106" t="str">
        <f>IF('4、感官质量检验'!D63="","",IF('4、感官质量检验'!D63="一类",85,IF('4、感官质量检验'!D63="二、三类",75,60)))</f>
        <v/>
      </c>
      <c r="AW63" s="109" t="str">
        <f>IF(AND(综合判定!AT63="",'4、感官质量检验'!K63=""),"",IF(OR('4、感官质量检验'!K63="异味",'4、感官质量检验'!K63="霉变",'4、感官质量检验'!K63="异味及霉变",综合判定!AT63&lt;AV63),"A类缺陷，批否",IF(综合判定!AT63&lt;('4、感官质量检验'!J63-2),"B类","合格")))</f>
        <v/>
      </c>
      <c r="AX63" s="110" t="str">
        <f>IF('5、主流烟气检验'!R63="","",IF(('5、主流烟气检验'!R63&lt;=4),1,IF(AND('5、主流烟气检验'!R63&gt;=5,'5、主流烟气检验'!R63&lt;=9),1.5,2)))</f>
        <v/>
      </c>
      <c r="AY63" s="106" t="str">
        <f>IF('5、主流烟气检验'!R63="","",IF('5、主流烟气检验'!R63&lt;=8,100,IF(AND('5、主流烟气检验'!R63&gt;=9,'5、主流烟气检验'!R63&lt;=12),80,0)))</f>
        <v/>
      </c>
      <c r="AZ63" s="106" t="str">
        <f>IF('5、主流烟气检验'!S63="","",IF(ABS('5、主流烟气检验'!R63-'5、主流烟气检验'!S63)&lt;=AX63,AY63,0))</f>
        <v/>
      </c>
      <c r="BA63" s="78" t="str">
        <f t="shared" si="3"/>
        <v/>
      </c>
      <c r="BB63" s="106" t="str">
        <f>IF('5、主流烟气检验'!T63="","",IF(('5、主流烟气检验'!T63&lt;=0.4),0.1,IF(AND('5、主流烟气检验'!T63&gt;=0.5,'5、主流烟气检验'!T63&lt;=1),0.2,0.3)))</f>
        <v/>
      </c>
      <c r="BC63" s="106" t="str">
        <f>IF('5、主流烟气检验'!U63="","",IF(ABS('5、主流烟气检验'!T63-'5、主流烟气检验'!U63)&lt;=BB63,100,0))</f>
        <v/>
      </c>
      <c r="BD63" s="106" t="str">
        <f>IF('5、主流烟气检验'!V63="","",IF(('5、主流烟气检验'!V63&lt;=4),1,IF(AND('5、主流烟气检验'!V63&gt;=5,'5、主流烟气检验'!V63&lt;=10),2,3)))</f>
        <v/>
      </c>
      <c r="BE63" s="106" t="str">
        <f>IF('5、主流烟气检验'!V63="","",IF('5、主流烟气检验'!V63&lt;=10,100,IF(AND('5、主流烟气检验'!V63&gt;=11,'5、主流烟气检验'!V63&lt;=15),80,0)))</f>
        <v/>
      </c>
      <c r="BF63" s="109" t="str">
        <f>IF('5、主流烟气检验'!W63="","",IF(ABS('5、主流烟气检验'!W63-'5、主流烟气检验'!V63)&lt;=BD63,BE63,0))</f>
        <v/>
      </c>
      <c r="BG63" s="113" t="str">
        <f ca="1" t="shared" si="4"/>
        <v/>
      </c>
    </row>
    <row r="64" ht="12" customHeight="1" spans="2:59">
      <c r="B64" s="77" t="str">
        <f>IF('1、包装标识检验'!B64="","",'1、包装标识检验'!B64)</f>
        <v/>
      </c>
      <c r="C64" s="78" t="str">
        <f>IF('1、包装标识检验'!C64="","",'1、包装标识检验'!C64)</f>
        <v/>
      </c>
      <c r="D64" s="78" t="str">
        <f>IF('1、包装标识检验'!D64="","",'1、包装标识检验'!D64)</f>
        <v/>
      </c>
      <c r="E64" s="78" t="str">
        <f>IF('1、包装标识检验'!E64="","",'1、包装标识检验'!E64)</f>
        <v/>
      </c>
      <c r="F64" s="79" t="str">
        <f>IF('1、包装标识检验'!F64="","",'1、包装标识检验'!F64)</f>
        <v/>
      </c>
      <c r="G64" s="78" t="str">
        <f>IF('1、包装标识检验'!G64="","",'1、包装标识检验'!G64)</f>
        <v/>
      </c>
      <c r="H64" s="78" t="str">
        <f>IF('1、包装标识检验'!H64="","",'1、包装标识检验'!H64)</f>
        <v/>
      </c>
      <c r="I64" s="88" t="str">
        <f>IF('1、包装标识检验'!I64="","",'1、包装标识检验'!I64)</f>
        <v/>
      </c>
      <c r="J64" s="89" t="str">
        <f>IF('1、包装标识检验'!J64="合格","合格",IF('1、包装标识检验'!J64="","",IF('1、包装标识检验'!J64="A类","A类，批否",IF('1、包装标识检验'!J64="B类","B类，合格"))))</f>
        <v/>
      </c>
      <c r="K64" s="90" t="str">
        <f>IF('1、包装标识检验'!J64="","",IF('1、包装标识检验'!J64="合格",100,IF('1、包装标识检验'!J64="A类",0,100-综合判定!J64)))</f>
        <v/>
      </c>
      <c r="L64" s="77" t="str">
        <f ca="1">IF(B64="","",100-SUM(综合判定!P64,综合判定!Q64,综合判定!R64,综合判定!S64,综合判定!T64,综合判定!U64,综合判定!W64,综合判定!V64,综合判定!X64,综合判定!Y64,综合判定!Z64,综合判定!AA64,综合判定!AB64,综合判定!AC64,综合判定!AD64,综合判定!AE64,综合判定!AF64,综合判定!AG64,综合判定!AH64,综合判定!AI64,综合判定!AJ64,综合判定!AK64,综合判定!AL64,综合判定!AM64,综合判定!AN64,综合判定!AO64,综合判定!AP64,综合判定!AQ64,综合判定!AR64,综合判定!AS64))</f>
        <v/>
      </c>
      <c r="M64" s="78" t="str">
        <f ca="1" t="shared" si="1"/>
        <v/>
      </c>
      <c r="N64" s="91" t="str">
        <f ca="1" t="shared" si="2"/>
        <v/>
      </c>
      <c r="O64" s="92"/>
      <c r="P64" s="93" t="str">
        <f>IF('2、物理特性检验'!L64="","",'2、物理特性检验'!L64*0.2)</f>
        <v/>
      </c>
      <c r="Q64" s="95" t="str">
        <f>IF('2、物理特性检验'!O64="","",'2、物理特性检验'!O64*0.5)</f>
        <v/>
      </c>
      <c r="R64" s="95" t="str">
        <f>IF('2、物理特性检验'!R64="","",'2、物理特性检验'!R64*0.2)</f>
        <v/>
      </c>
      <c r="S64" s="95" t="str">
        <f>IF('2、物理特性检验'!U64="","",'2、物理特性检验'!U64*1)</f>
        <v/>
      </c>
      <c r="T64" s="95" t="str">
        <f>IF('2、物理特性检验'!X64="","",'2、物理特性检验'!X64*0.5)</f>
        <v/>
      </c>
      <c r="U64" s="95" t="str">
        <f>IF('2、物理特性检验'!AA64="","",'2、物理特性检验'!AA64*0.2)</f>
        <v/>
      </c>
      <c r="V64" s="95" t="str">
        <f>IF('2、物理特性检验'!AH64="","",IF(('2、物理特性检验'!AH64&gt;13.5)+('2、物理特性检验'!AH64&lt;10.5),6,IF(ABS('2、物理特性检验'!AH64-'2、物理特性检验'!AI64)&gt;1,3,IF(ABS('2、物理特性检验'!AH64-'2、物理特性检验'!AI64)&gt;0.5,2,""))))</f>
        <v/>
      </c>
      <c r="W64" s="95" t="str">
        <f>IF('2、物理特性检验'!AG64="","",'2、物理特性检验'!AG64*15)</f>
        <v/>
      </c>
      <c r="X64" s="95" t="str">
        <f>IF('2、物理特性检验'!AJ64="","",IF(('2、物理特性检验'!AJ64&gt;=3)*('2、物理特性检验'!AL64=0),4,IF(('2、物理特性检验'!AJ64&gt;=3.5)*('2、物理特性检验'!AL64=1),4,"")))</f>
        <v/>
      </c>
      <c r="Y64" s="95" t="str">
        <f>IF('2、物理特性检验'!AK64="","",'2、物理特性检验'!AK64*5)</f>
        <v/>
      </c>
      <c r="Z64" s="97" t="str">
        <f ca="1">IF('3、外观质量检验'!L64="","",SUMIF(外观!$AI:$AJ,'3、外观质量检验'!L64,外观!$AJ:$AJ)*'3、外观质量检验'!M64)</f>
        <v/>
      </c>
      <c r="AA64" s="97" t="str">
        <f ca="1">IF('3、外观质量检验'!O64="","",SUMIF(外观!$AI:$AJ,'3、外观质量检验'!O64,外观!$AJ:$AJ)*'3、外观质量检验'!P64)</f>
        <v/>
      </c>
      <c r="AB64" s="97" t="str">
        <f ca="1">IF('3、外观质量检验'!R64="","",SUMIF(外观!$AI:$AJ,'3、外观质量检验'!R64,外观!$AJ:$AJ)*'3、外观质量检验'!S64)</f>
        <v/>
      </c>
      <c r="AC64" s="97" t="str">
        <f ca="1">IF('3、外观质量检验'!U64="","",SUMIF(外观!$AI:$AJ,'3、外观质量检验'!U64,外观!$AJ:$AJ)*'3、外观质量检验'!V64)</f>
        <v/>
      </c>
      <c r="AD64" s="97" t="str">
        <f ca="1">IF('3、外观质量检验'!X64="","",SUMIF(外观!$AI:$AJ,'3、外观质量检验'!X64,外观!$AJ:$AJ)*'3、外观质量检验'!Y64)</f>
        <v/>
      </c>
      <c r="AE64" s="97" t="str">
        <f ca="1">IF('3、外观质量检验'!AB64="","",SUMIF(外观!$AI:$AJ,'3、外观质量检验'!AB64,外观!$AJ:$AJ)*'3、外观质量检验'!AC64)</f>
        <v/>
      </c>
      <c r="AF64" s="97" t="str">
        <f ca="1">IF('3、外观质量检验'!AE64="","",SUMIF(外观!$AI:$AJ,'3、外观质量检验'!AE64,外观!$AJ:$AJ)*'3、外观质量检验'!AF64)</f>
        <v/>
      </c>
      <c r="AG64" s="97" t="str">
        <f ca="1">IF('3、外观质量检验'!AH64="","",SUMIF(外观!$AI:$AJ,'3、外观质量检验'!AH64,外观!$AJ:$AJ)*'3、外观质量检验'!AI64)</f>
        <v/>
      </c>
      <c r="AH64" s="97" t="str">
        <f ca="1">IF('3、外观质量检验'!AK64="","",SUMIF(外观!$AI:$AJ,'3、外观质量检验'!AK64,外观!$AJ:$AJ)*'3、外观质量检验'!AL64)</f>
        <v/>
      </c>
      <c r="AI64" s="97" t="str">
        <f ca="1">IF('3、外观质量检验'!AN64="","",SUMIF(外观!$AI:$AJ,'3、外观质量检验'!AN64,外观!$AJ:$AJ)*'3、外观质量检验'!AO64)</f>
        <v/>
      </c>
      <c r="AJ64" s="97" t="str">
        <f ca="1">IF('3、外观质量检验'!AR64="","",SUMIF(外观!$AI:$AJ,'3、外观质量检验'!AR64,外观!$AJ:$AJ)*'3、外观质量检验'!AS64)</f>
        <v/>
      </c>
      <c r="AK64" s="97" t="str">
        <f ca="1">IF('3、外观质量检验'!AU64="","",SUMIF(外观!$AI:$AJ,'3、外观质量检验'!AU64,外观!$AJ:$AJ)*'3、外观质量检验'!AV64)</f>
        <v/>
      </c>
      <c r="AL64" s="97" t="str">
        <f ca="1">IF('3、外观质量检验'!AX64="","",SUMIF(外观!$AI:$AJ,'3、外观质量检验'!AX64,外观!$AJ:$AJ)*'3、外观质量检验'!AY64)</f>
        <v/>
      </c>
      <c r="AM64" s="97" t="str">
        <f ca="1">IF('3、外观质量检验'!BA64="","",SUMIF(外观!$AI:$AJ,'3、外观质量检验'!BA64,外观!$AJ:$AJ)*'3、外观质量检验'!BB64)</f>
        <v/>
      </c>
      <c r="AN64" s="97" t="str">
        <f ca="1">IF('3、外观质量检验'!BD64="","",SUMIF(外观!$AI:$AJ,'3、外观质量检验'!BD64,外观!$AJ:$AJ)*'3、外观质量检验'!BE64)</f>
        <v/>
      </c>
      <c r="AO64" s="97" t="str">
        <f ca="1">IF('3、外观质量检验'!BH64="","",SUMIF(外观!$AI:$AJ,'3、外观质量检验'!BH64,外观!$AJ:$AJ)*'3、外观质量检验'!BI64)</f>
        <v/>
      </c>
      <c r="AP64" s="97" t="str">
        <f ca="1">IF('3、外观质量检验'!BK64="","",SUMIF(外观!$AI:$AJ,'3、外观质量检验'!BK64,外观!$AJ:$AJ)*'3、外观质量检验'!BL64)</f>
        <v/>
      </c>
      <c r="AQ64" s="97" t="str">
        <f ca="1">IF('3、外观质量检验'!BN64="","",SUMIF(外观!$AI:$AJ,'3、外观质量检验'!BN64,外观!$AJ:$AJ)*'3、外观质量检验'!BO64)</f>
        <v/>
      </c>
      <c r="AR64" s="97" t="str">
        <f ca="1">IF('3、外观质量检验'!BQ64="","",SUMIF(外观!$AI:$AJ,'3、外观质量检验'!BQ64,外观!$AJ:$AJ)*'3、外观质量检验'!BR64)</f>
        <v/>
      </c>
      <c r="AS64" s="103" t="str">
        <f ca="1">IF('3、外观质量检验'!BT64="","",SUMIF(外观!$AI:$AJ,'3、外观质量检验'!BT64,外观!$AJ:$AJ)*'3、外观质量检验'!BU64)</f>
        <v/>
      </c>
      <c r="AT64" s="104" t="str">
        <f>IF(('4、感官质量检验'!L64="")+('4、感官质量检验'!M64="")+('4、感官质量检验'!N64="")+('4、感官质量检验'!O64="")+('4、感官质量检验'!P64="")+('4、感官质量检验'!Q64=""),"",SUM('4、感官质量检验'!L64:Q64))</f>
        <v/>
      </c>
      <c r="AU64" s="105" t="str">
        <f>IF('4、感官质量检验'!K64="","",'4、感官质量检验'!K64)</f>
        <v/>
      </c>
      <c r="AV64" s="106" t="str">
        <f>IF('4、感官质量检验'!D64="","",IF('4、感官质量检验'!D64="一类",85,IF('4、感官质量检验'!D64="二、三类",75,60)))</f>
        <v/>
      </c>
      <c r="AW64" s="109" t="str">
        <f>IF(AND(综合判定!AT64="",'4、感官质量检验'!K64=""),"",IF(OR('4、感官质量检验'!K64="异味",'4、感官质量检验'!K64="霉变",'4、感官质量检验'!K64="异味及霉变",综合判定!AT64&lt;AV64),"A类缺陷，批否",IF(综合判定!AT64&lt;('4、感官质量检验'!J64-2),"B类","合格")))</f>
        <v/>
      </c>
      <c r="AX64" s="110" t="str">
        <f>IF('5、主流烟气检验'!R64="","",IF(('5、主流烟气检验'!R64&lt;=4),1,IF(AND('5、主流烟气检验'!R64&gt;=5,'5、主流烟气检验'!R64&lt;=9),1.5,2)))</f>
        <v/>
      </c>
      <c r="AY64" s="106" t="str">
        <f>IF('5、主流烟气检验'!R64="","",IF('5、主流烟气检验'!R64&lt;=8,100,IF(AND('5、主流烟气检验'!R64&gt;=9,'5、主流烟气检验'!R64&lt;=12),80,0)))</f>
        <v/>
      </c>
      <c r="AZ64" s="106" t="str">
        <f>IF('5、主流烟气检验'!S64="","",IF(ABS('5、主流烟气检验'!R64-'5、主流烟气检验'!S64)&lt;=AX64,AY64,0))</f>
        <v/>
      </c>
      <c r="BA64" s="78" t="str">
        <f t="shared" si="3"/>
        <v/>
      </c>
      <c r="BB64" s="106" t="str">
        <f>IF('5、主流烟气检验'!T64="","",IF(('5、主流烟气检验'!T64&lt;=0.4),0.1,IF(AND('5、主流烟气检验'!T64&gt;=0.5,'5、主流烟气检验'!T64&lt;=1),0.2,0.3)))</f>
        <v/>
      </c>
      <c r="BC64" s="106" t="str">
        <f>IF('5、主流烟气检验'!U64="","",IF(ABS('5、主流烟气检验'!T64-'5、主流烟气检验'!U64)&lt;=BB64,100,0))</f>
        <v/>
      </c>
      <c r="BD64" s="106" t="str">
        <f>IF('5、主流烟气检验'!V64="","",IF(('5、主流烟气检验'!V64&lt;=4),1,IF(AND('5、主流烟气检验'!V64&gt;=5,'5、主流烟气检验'!V64&lt;=10),2,3)))</f>
        <v/>
      </c>
      <c r="BE64" s="106" t="str">
        <f>IF('5、主流烟气检验'!V64="","",IF('5、主流烟气检验'!V64&lt;=10,100,IF(AND('5、主流烟气检验'!V64&gt;=11,'5、主流烟气检验'!V64&lt;=15),80,0)))</f>
        <v/>
      </c>
      <c r="BF64" s="109" t="str">
        <f>IF('5、主流烟气检验'!W64="","",IF(ABS('5、主流烟气检验'!W64-'5、主流烟气检验'!V64)&lt;=BD64,BE64,0))</f>
        <v/>
      </c>
      <c r="BG64" s="113" t="str">
        <f ca="1" t="shared" si="4"/>
        <v/>
      </c>
    </row>
    <row r="65" ht="12" customHeight="1" spans="2:59">
      <c r="B65" s="77" t="str">
        <f>IF('1、包装标识检验'!B65="","",'1、包装标识检验'!B65)</f>
        <v/>
      </c>
      <c r="C65" s="78" t="str">
        <f>IF('1、包装标识检验'!C65="","",'1、包装标识检验'!C65)</f>
        <v/>
      </c>
      <c r="D65" s="78" t="str">
        <f>IF('1、包装标识检验'!D65="","",'1、包装标识检验'!D65)</f>
        <v/>
      </c>
      <c r="E65" s="78" t="str">
        <f>IF('1、包装标识检验'!E65="","",'1、包装标识检验'!E65)</f>
        <v/>
      </c>
      <c r="F65" s="79" t="str">
        <f>IF('1、包装标识检验'!F65="","",'1、包装标识检验'!F65)</f>
        <v/>
      </c>
      <c r="G65" s="78" t="str">
        <f>IF('1、包装标识检验'!G65="","",'1、包装标识检验'!G65)</f>
        <v/>
      </c>
      <c r="H65" s="78" t="str">
        <f>IF('1、包装标识检验'!H65="","",'1、包装标识检验'!H65)</f>
        <v/>
      </c>
      <c r="I65" s="88" t="str">
        <f>IF('1、包装标识检验'!I65="","",'1、包装标识检验'!I65)</f>
        <v/>
      </c>
      <c r="J65" s="89" t="str">
        <f>IF('1、包装标识检验'!J65="合格","合格",IF('1、包装标识检验'!J65="","",IF('1、包装标识检验'!J65="A类","A类，批否",IF('1、包装标识检验'!J65="B类","B类，合格"))))</f>
        <v/>
      </c>
      <c r="K65" s="90" t="str">
        <f>IF('1、包装标识检验'!J65="","",IF('1、包装标识检验'!J65="合格",100,IF('1、包装标识检验'!J65="A类",0,100-综合判定!J65)))</f>
        <v/>
      </c>
      <c r="L65" s="77" t="str">
        <f ca="1">IF(B65="","",100-SUM(综合判定!P65,综合判定!Q65,综合判定!R65,综合判定!S65,综合判定!T65,综合判定!U65,综合判定!W65,综合判定!V65,综合判定!X65,综合判定!Y65,综合判定!Z65,综合判定!AA65,综合判定!AB65,综合判定!AC65,综合判定!AD65,综合判定!AE65,综合判定!AF65,综合判定!AG65,综合判定!AH65,综合判定!AI65,综合判定!AJ65,综合判定!AK65,综合判定!AL65,综合判定!AM65,综合判定!AN65,综合判定!AO65,综合判定!AP65,综合判定!AQ65,综合判定!AR65,综合判定!AS65))</f>
        <v/>
      </c>
      <c r="M65" s="78" t="str">
        <f ca="1" t="shared" si="1"/>
        <v/>
      </c>
      <c r="N65" s="91" t="str">
        <f ca="1" t="shared" si="2"/>
        <v/>
      </c>
      <c r="O65" s="92"/>
      <c r="P65" s="93" t="str">
        <f>IF('2、物理特性检验'!L65="","",'2、物理特性检验'!L65*0.2)</f>
        <v/>
      </c>
      <c r="Q65" s="95" t="str">
        <f>IF('2、物理特性检验'!O65="","",'2、物理特性检验'!O65*0.5)</f>
        <v/>
      </c>
      <c r="R65" s="95" t="str">
        <f>IF('2、物理特性检验'!R65="","",'2、物理特性检验'!R65*0.2)</f>
        <v/>
      </c>
      <c r="S65" s="95" t="str">
        <f>IF('2、物理特性检验'!U65="","",'2、物理特性检验'!U65*1)</f>
        <v/>
      </c>
      <c r="T65" s="95" t="str">
        <f>IF('2、物理特性检验'!X65="","",'2、物理特性检验'!X65*0.5)</f>
        <v/>
      </c>
      <c r="U65" s="95" t="str">
        <f>IF('2、物理特性检验'!AA65="","",'2、物理特性检验'!AA65*0.2)</f>
        <v/>
      </c>
      <c r="V65" s="95" t="str">
        <f>IF('2、物理特性检验'!AH65="","",IF(('2、物理特性检验'!AH65&gt;13.5)+('2、物理特性检验'!AH65&lt;10.5),6,IF(ABS('2、物理特性检验'!AH65-'2、物理特性检验'!AI65)&gt;1,3,IF(ABS('2、物理特性检验'!AH65-'2、物理特性检验'!AI65)&gt;0.5,2,""))))</f>
        <v/>
      </c>
      <c r="W65" s="95" t="str">
        <f>IF('2、物理特性检验'!AG65="","",'2、物理特性检验'!AG65*15)</f>
        <v/>
      </c>
      <c r="X65" s="95" t="str">
        <f>IF('2、物理特性检验'!AJ65="","",IF(('2、物理特性检验'!AJ65&gt;=3)*('2、物理特性检验'!AL65=0),4,IF(('2、物理特性检验'!AJ65&gt;=3.5)*('2、物理特性检验'!AL65=1),4,"")))</f>
        <v/>
      </c>
      <c r="Y65" s="95" t="str">
        <f>IF('2、物理特性检验'!AK65="","",'2、物理特性检验'!AK65*5)</f>
        <v/>
      </c>
      <c r="Z65" s="97" t="str">
        <f ca="1">IF('3、外观质量检验'!L65="","",SUMIF(外观!$AI:$AJ,'3、外观质量检验'!L65,外观!$AJ:$AJ)*'3、外观质量检验'!M65)</f>
        <v/>
      </c>
      <c r="AA65" s="97" t="str">
        <f ca="1">IF('3、外观质量检验'!O65="","",SUMIF(外观!$AI:$AJ,'3、外观质量检验'!O65,外观!$AJ:$AJ)*'3、外观质量检验'!P65)</f>
        <v/>
      </c>
      <c r="AB65" s="97" t="str">
        <f ca="1">IF('3、外观质量检验'!R65="","",SUMIF(外观!$AI:$AJ,'3、外观质量检验'!R65,外观!$AJ:$AJ)*'3、外观质量检验'!S65)</f>
        <v/>
      </c>
      <c r="AC65" s="97" t="str">
        <f ca="1">IF('3、外观质量检验'!U65="","",SUMIF(外观!$AI:$AJ,'3、外观质量检验'!U65,外观!$AJ:$AJ)*'3、外观质量检验'!V65)</f>
        <v/>
      </c>
      <c r="AD65" s="97" t="str">
        <f ca="1">IF('3、外观质量检验'!X65="","",SUMIF(外观!$AI:$AJ,'3、外观质量检验'!X65,外观!$AJ:$AJ)*'3、外观质量检验'!Y65)</f>
        <v/>
      </c>
      <c r="AE65" s="97" t="str">
        <f ca="1">IF('3、外观质量检验'!AB65="","",SUMIF(外观!$AI:$AJ,'3、外观质量检验'!AB65,外观!$AJ:$AJ)*'3、外观质量检验'!AC65)</f>
        <v/>
      </c>
      <c r="AF65" s="97" t="str">
        <f ca="1">IF('3、外观质量检验'!AE65="","",SUMIF(外观!$AI:$AJ,'3、外观质量检验'!AE65,外观!$AJ:$AJ)*'3、外观质量检验'!AF65)</f>
        <v/>
      </c>
      <c r="AG65" s="97" t="str">
        <f ca="1">IF('3、外观质量检验'!AH65="","",SUMIF(外观!$AI:$AJ,'3、外观质量检验'!AH65,外观!$AJ:$AJ)*'3、外观质量检验'!AI65)</f>
        <v/>
      </c>
      <c r="AH65" s="97" t="str">
        <f ca="1">IF('3、外观质量检验'!AK65="","",SUMIF(外观!$AI:$AJ,'3、外观质量检验'!AK65,外观!$AJ:$AJ)*'3、外观质量检验'!AL65)</f>
        <v/>
      </c>
      <c r="AI65" s="97" t="str">
        <f ca="1">IF('3、外观质量检验'!AN65="","",SUMIF(外观!$AI:$AJ,'3、外观质量检验'!AN65,外观!$AJ:$AJ)*'3、外观质量检验'!AO65)</f>
        <v/>
      </c>
      <c r="AJ65" s="97" t="str">
        <f ca="1">IF('3、外观质量检验'!AR65="","",SUMIF(外观!$AI:$AJ,'3、外观质量检验'!AR65,外观!$AJ:$AJ)*'3、外观质量检验'!AS65)</f>
        <v/>
      </c>
      <c r="AK65" s="97" t="str">
        <f ca="1">IF('3、外观质量检验'!AU65="","",SUMIF(外观!$AI:$AJ,'3、外观质量检验'!AU65,外观!$AJ:$AJ)*'3、外观质量检验'!AV65)</f>
        <v/>
      </c>
      <c r="AL65" s="97" t="str">
        <f ca="1">IF('3、外观质量检验'!AX65="","",SUMIF(外观!$AI:$AJ,'3、外观质量检验'!AX65,外观!$AJ:$AJ)*'3、外观质量检验'!AY65)</f>
        <v/>
      </c>
      <c r="AM65" s="97" t="str">
        <f ca="1">IF('3、外观质量检验'!BA65="","",SUMIF(外观!$AI:$AJ,'3、外观质量检验'!BA65,外观!$AJ:$AJ)*'3、外观质量检验'!BB65)</f>
        <v/>
      </c>
      <c r="AN65" s="97" t="str">
        <f ca="1">IF('3、外观质量检验'!BD65="","",SUMIF(外观!$AI:$AJ,'3、外观质量检验'!BD65,外观!$AJ:$AJ)*'3、外观质量检验'!BE65)</f>
        <v/>
      </c>
      <c r="AO65" s="97" t="str">
        <f ca="1">IF('3、外观质量检验'!BH65="","",SUMIF(外观!$AI:$AJ,'3、外观质量检验'!BH65,外观!$AJ:$AJ)*'3、外观质量检验'!BI65)</f>
        <v/>
      </c>
      <c r="AP65" s="97" t="str">
        <f ca="1">IF('3、外观质量检验'!BK65="","",SUMIF(外观!$AI:$AJ,'3、外观质量检验'!BK65,外观!$AJ:$AJ)*'3、外观质量检验'!BL65)</f>
        <v/>
      </c>
      <c r="AQ65" s="97" t="str">
        <f ca="1">IF('3、外观质量检验'!BN65="","",SUMIF(外观!$AI:$AJ,'3、外观质量检验'!BN65,外观!$AJ:$AJ)*'3、外观质量检验'!BO65)</f>
        <v/>
      </c>
      <c r="AR65" s="97" t="str">
        <f ca="1">IF('3、外观质量检验'!BQ65="","",SUMIF(外观!$AI:$AJ,'3、外观质量检验'!BQ65,外观!$AJ:$AJ)*'3、外观质量检验'!BR65)</f>
        <v/>
      </c>
      <c r="AS65" s="103" t="str">
        <f ca="1">IF('3、外观质量检验'!BT65="","",SUMIF(外观!$AI:$AJ,'3、外观质量检验'!BT65,外观!$AJ:$AJ)*'3、外观质量检验'!BU65)</f>
        <v/>
      </c>
      <c r="AT65" s="104" t="str">
        <f>IF(('4、感官质量检验'!L65="")+('4、感官质量检验'!M65="")+('4、感官质量检验'!N65="")+('4、感官质量检验'!O65="")+('4、感官质量检验'!P65="")+('4、感官质量检验'!Q65=""),"",SUM('4、感官质量检验'!L65:Q65))</f>
        <v/>
      </c>
      <c r="AU65" s="105" t="str">
        <f>IF('4、感官质量检验'!K65="","",'4、感官质量检验'!K65)</f>
        <v/>
      </c>
      <c r="AV65" s="106" t="str">
        <f>IF('4、感官质量检验'!D65="","",IF('4、感官质量检验'!D65="一类",85,IF('4、感官质量检验'!D65="二、三类",75,60)))</f>
        <v/>
      </c>
      <c r="AW65" s="109" t="str">
        <f>IF(AND(综合判定!AT65="",'4、感官质量检验'!K65=""),"",IF(OR('4、感官质量检验'!K65="异味",'4、感官质量检验'!K65="霉变",'4、感官质量检验'!K65="异味及霉变",综合判定!AT65&lt;AV65),"A类缺陷，批否",IF(综合判定!AT65&lt;('4、感官质量检验'!J65-2),"B类","合格")))</f>
        <v/>
      </c>
      <c r="AX65" s="110" t="str">
        <f>IF('5、主流烟气检验'!R65="","",IF(('5、主流烟气检验'!R65&lt;=4),1,IF(AND('5、主流烟气检验'!R65&gt;=5,'5、主流烟气检验'!R65&lt;=9),1.5,2)))</f>
        <v/>
      </c>
      <c r="AY65" s="106" t="str">
        <f>IF('5、主流烟气检验'!R65="","",IF('5、主流烟气检验'!R65&lt;=8,100,IF(AND('5、主流烟气检验'!R65&gt;=9,'5、主流烟气检验'!R65&lt;=12),80,0)))</f>
        <v/>
      </c>
      <c r="AZ65" s="106" t="str">
        <f>IF('5、主流烟气检验'!S65="","",IF(ABS('5、主流烟气检验'!R65-'5、主流烟气检验'!S65)&lt;=AX65,AY65,0))</f>
        <v/>
      </c>
      <c r="BA65" s="78" t="str">
        <f t="shared" si="3"/>
        <v/>
      </c>
      <c r="BB65" s="106" t="str">
        <f>IF('5、主流烟气检验'!T65="","",IF(('5、主流烟气检验'!T65&lt;=0.4),0.1,IF(AND('5、主流烟气检验'!T65&gt;=0.5,'5、主流烟气检验'!T65&lt;=1),0.2,0.3)))</f>
        <v/>
      </c>
      <c r="BC65" s="106" t="str">
        <f>IF('5、主流烟气检验'!U65="","",IF(ABS('5、主流烟气检验'!T65-'5、主流烟气检验'!U65)&lt;=BB65,100,0))</f>
        <v/>
      </c>
      <c r="BD65" s="106" t="str">
        <f>IF('5、主流烟气检验'!V65="","",IF(('5、主流烟气检验'!V65&lt;=4),1,IF(AND('5、主流烟气检验'!V65&gt;=5,'5、主流烟气检验'!V65&lt;=10),2,3)))</f>
        <v/>
      </c>
      <c r="BE65" s="106" t="str">
        <f>IF('5、主流烟气检验'!V65="","",IF('5、主流烟气检验'!V65&lt;=10,100,IF(AND('5、主流烟气检验'!V65&gt;=11,'5、主流烟气检验'!V65&lt;=15),80,0)))</f>
        <v/>
      </c>
      <c r="BF65" s="109" t="str">
        <f>IF('5、主流烟气检验'!W65="","",IF(ABS('5、主流烟气检验'!W65-'5、主流烟气检验'!V65)&lt;=BD65,BE65,0))</f>
        <v/>
      </c>
      <c r="BG65" s="113" t="str">
        <f ca="1" t="shared" si="4"/>
        <v/>
      </c>
    </row>
    <row r="66" ht="12" customHeight="1" spans="2:59">
      <c r="B66" s="77" t="str">
        <f>IF('1、包装标识检验'!B66="","",'1、包装标识检验'!B66)</f>
        <v/>
      </c>
      <c r="C66" s="78" t="str">
        <f>IF('1、包装标识检验'!C66="","",'1、包装标识检验'!C66)</f>
        <v/>
      </c>
      <c r="D66" s="78" t="str">
        <f>IF('1、包装标识检验'!D66="","",'1、包装标识检验'!D66)</f>
        <v/>
      </c>
      <c r="E66" s="78" t="str">
        <f>IF('1、包装标识检验'!E66="","",'1、包装标识检验'!E66)</f>
        <v/>
      </c>
      <c r="F66" s="79" t="str">
        <f>IF('1、包装标识检验'!F66="","",'1、包装标识检验'!F66)</f>
        <v/>
      </c>
      <c r="G66" s="78" t="str">
        <f>IF('1、包装标识检验'!G66="","",'1、包装标识检验'!G66)</f>
        <v/>
      </c>
      <c r="H66" s="78" t="str">
        <f>IF('1、包装标识检验'!H66="","",'1、包装标识检验'!H66)</f>
        <v/>
      </c>
      <c r="I66" s="88" t="str">
        <f>IF('1、包装标识检验'!I66="","",'1、包装标识检验'!I66)</f>
        <v/>
      </c>
      <c r="J66" s="89" t="str">
        <f>IF('1、包装标识检验'!J66="合格","合格",IF('1、包装标识检验'!J66="","",IF('1、包装标识检验'!J66="A类","A类，批否",IF('1、包装标识检验'!J66="B类","B类，合格"))))</f>
        <v/>
      </c>
      <c r="K66" s="90" t="str">
        <f>IF('1、包装标识检验'!J66="","",IF('1、包装标识检验'!J66="合格",100,IF('1、包装标识检验'!J66="A类",0,100-综合判定!J66)))</f>
        <v/>
      </c>
      <c r="L66" s="77" t="str">
        <f ca="1">IF(B66="","",100-SUM(综合判定!P66,综合判定!Q66,综合判定!R66,综合判定!S66,综合判定!T66,综合判定!U66,综合判定!W66,综合判定!V66,综合判定!X66,综合判定!Y66,综合判定!Z66,综合判定!AA66,综合判定!AB66,综合判定!AC66,综合判定!AD66,综合判定!AE66,综合判定!AF66,综合判定!AG66,综合判定!AH66,综合判定!AI66,综合判定!AJ66,综合判定!AK66,综合判定!AL66,综合判定!AM66,综合判定!AN66,综合判定!AO66,综合判定!AP66,综合判定!AQ66,综合判定!AR66,综合判定!AS66))</f>
        <v/>
      </c>
      <c r="M66" s="78" t="str">
        <f ca="1" t="shared" si="1"/>
        <v/>
      </c>
      <c r="N66" s="91" t="str">
        <f ca="1" t="shared" si="2"/>
        <v/>
      </c>
      <c r="O66" s="92"/>
      <c r="P66" s="93" t="str">
        <f>IF('2、物理特性检验'!L66="","",'2、物理特性检验'!L66*0.2)</f>
        <v/>
      </c>
      <c r="Q66" s="95" t="str">
        <f>IF('2、物理特性检验'!O66="","",'2、物理特性检验'!O66*0.5)</f>
        <v/>
      </c>
      <c r="R66" s="95" t="str">
        <f>IF('2、物理特性检验'!R66="","",'2、物理特性检验'!R66*0.2)</f>
        <v/>
      </c>
      <c r="S66" s="95" t="str">
        <f>IF('2、物理特性检验'!U66="","",'2、物理特性检验'!U66*1)</f>
        <v/>
      </c>
      <c r="T66" s="95" t="str">
        <f>IF('2、物理特性检验'!X66="","",'2、物理特性检验'!X66*0.5)</f>
        <v/>
      </c>
      <c r="U66" s="95" t="str">
        <f>IF('2、物理特性检验'!AA66="","",'2、物理特性检验'!AA66*0.2)</f>
        <v/>
      </c>
      <c r="V66" s="95" t="str">
        <f>IF('2、物理特性检验'!AH66="","",IF(('2、物理特性检验'!AH66&gt;13.5)+('2、物理特性检验'!AH66&lt;10.5),6,IF(ABS('2、物理特性检验'!AH66-'2、物理特性检验'!AI66)&gt;1,3,IF(ABS('2、物理特性检验'!AH66-'2、物理特性检验'!AI66)&gt;0.5,2,""))))</f>
        <v/>
      </c>
      <c r="W66" s="95" t="str">
        <f>IF('2、物理特性检验'!AG66="","",'2、物理特性检验'!AG66*15)</f>
        <v/>
      </c>
      <c r="X66" s="95" t="str">
        <f>IF('2、物理特性检验'!AJ66="","",IF(('2、物理特性检验'!AJ66&gt;=3)*('2、物理特性检验'!AL66=0),4,IF(('2、物理特性检验'!AJ66&gt;=3.5)*('2、物理特性检验'!AL66=1),4,"")))</f>
        <v/>
      </c>
      <c r="Y66" s="95" t="str">
        <f>IF('2、物理特性检验'!AK66="","",'2、物理特性检验'!AK66*5)</f>
        <v/>
      </c>
      <c r="Z66" s="97" t="str">
        <f ca="1">IF('3、外观质量检验'!L66="","",SUMIF(外观!$AI:$AJ,'3、外观质量检验'!L66,外观!$AJ:$AJ)*'3、外观质量检验'!M66)</f>
        <v/>
      </c>
      <c r="AA66" s="97" t="str">
        <f ca="1">IF('3、外观质量检验'!O66="","",SUMIF(外观!$AI:$AJ,'3、外观质量检验'!O66,外观!$AJ:$AJ)*'3、外观质量检验'!P66)</f>
        <v/>
      </c>
      <c r="AB66" s="97" t="str">
        <f ca="1">IF('3、外观质量检验'!R66="","",SUMIF(外观!$AI:$AJ,'3、外观质量检验'!R66,外观!$AJ:$AJ)*'3、外观质量检验'!S66)</f>
        <v/>
      </c>
      <c r="AC66" s="97" t="str">
        <f ca="1">IF('3、外观质量检验'!U66="","",SUMIF(外观!$AI:$AJ,'3、外观质量检验'!U66,外观!$AJ:$AJ)*'3、外观质量检验'!V66)</f>
        <v/>
      </c>
      <c r="AD66" s="97" t="str">
        <f ca="1">IF('3、外观质量检验'!X66="","",SUMIF(外观!$AI:$AJ,'3、外观质量检验'!X66,外观!$AJ:$AJ)*'3、外观质量检验'!Y66)</f>
        <v/>
      </c>
      <c r="AE66" s="97" t="str">
        <f ca="1">IF('3、外观质量检验'!AB66="","",SUMIF(外观!$AI:$AJ,'3、外观质量检验'!AB66,外观!$AJ:$AJ)*'3、外观质量检验'!AC66)</f>
        <v/>
      </c>
      <c r="AF66" s="97" t="str">
        <f ca="1">IF('3、外观质量检验'!AE66="","",SUMIF(外观!$AI:$AJ,'3、外观质量检验'!AE66,外观!$AJ:$AJ)*'3、外观质量检验'!AF66)</f>
        <v/>
      </c>
      <c r="AG66" s="97" t="str">
        <f ca="1">IF('3、外观质量检验'!AH66="","",SUMIF(外观!$AI:$AJ,'3、外观质量检验'!AH66,外观!$AJ:$AJ)*'3、外观质量检验'!AI66)</f>
        <v/>
      </c>
      <c r="AH66" s="97" t="str">
        <f ca="1">IF('3、外观质量检验'!AK66="","",SUMIF(外观!$AI:$AJ,'3、外观质量检验'!AK66,外观!$AJ:$AJ)*'3、外观质量检验'!AL66)</f>
        <v/>
      </c>
      <c r="AI66" s="97" t="str">
        <f ca="1">IF('3、外观质量检验'!AN66="","",SUMIF(外观!$AI:$AJ,'3、外观质量检验'!AN66,外观!$AJ:$AJ)*'3、外观质量检验'!AO66)</f>
        <v/>
      </c>
      <c r="AJ66" s="97" t="str">
        <f ca="1">IF('3、外观质量检验'!AR66="","",SUMIF(外观!$AI:$AJ,'3、外观质量检验'!AR66,外观!$AJ:$AJ)*'3、外观质量检验'!AS66)</f>
        <v/>
      </c>
      <c r="AK66" s="97" t="str">
        <f ca="1">IF('3、外观质量检验'!AU66="","",SUMIF(外观!$AI:$AJ,'3、外观质量检验'!AU66,外观!$AJ:$AJ)*'3、外观质量检验'!AV66)</f>
        <v/>
      </c>
      <c r="AL66" s="97" t="str">
        <f ca="1">IF('3、外观质量检验'!AX66="","",SUMIF(外观!$AI:$AJ,'3、外观质量检验'!AX66,外观!$AJ:$AJ)*'3、外观质量检验'!AY66)</f>
        <v/>
      </c>
      <c r="AM66" s="97" t="str">
        <f ca="1">IF('3、外观质量检验'!BA66="","",SUMIF(外观!$AI:$AJ,'3、外观质量检验'!BA66,外观!$AJ:$AJ)*'3、外观质量检验'!BB66)</f>
        <v/>
      </c>
      <c r="AN66" s="97" t="str">
        <f ca="1">IF('3、外观质量检验'!BD66="","",SUMIF(外观!$AI:$AJ,'3、外观质量检验'!BD66,外观!$AJ:$AJ)*'3、外观质量检验'!BE66)</f>
        <v/>
      </c>
      <c r="AO66" s="97" t="str">
        <f ca="1">IF('3、外观质量检验'!BH66="","",SUMIF(外观!$AI:$AJ,'3、外观质量检验'!BH66,外观!$AJ:$AJ)*'3、外观质量检验'!BI66)</f>
        <v/>
      </c>
      <c r="AP66" s="97" t="str">
        <f ca="1">IF('3、外观质量检验'!BK66="","",SUMIF(外观!$AI:$AJ,'3、外观质量检验'!BK66,外观!$AJ:$AJ)*'3、外观质量检验'!BL66)</f>
        <v/>
      </c>
      <c r="AQ66" s="97" t="str">
        <f ca="1">IF('3、外观质量检验'!BN66="","",SUMIF(外观!$AI:$AJ,'3、外观质量检验'!BN66,外观!$AJ:$AJ)*'3、外观质量检验'!BO66)</f>
        <v/>
      </c>
      <c r="AR66" s="97" t="str">
        <f ca="1">IF('3、外观质量检验'!BQ66="","",SUMIF(外观!$AI:$AJ,'3、外观质量检验'!BQ66,外观!$AJ:$AJ)*'3、外观质量检验'!BR66)</f>
        <v/>
      </c>
      <c r="AS66" s="103" t="str">
        <f ca="1">IF('3、外观质量检验'!BT66="","",SUMIF(外观!$AI:$AJ,'3、外观质量检验'!BT66,外观!$AJ:$AJ)*'3、外观质量检验'!BU66)</f>
        <v/>
      </c>
      <c r="AT66" s="104" t="str">
        <f>IF(('4、感官质量检验'!L66="")+('4、感官质量检验'!M66="")+('4、感官质量检验'!N66="")+('4、感官质量检验'!O66="")+('4、感官质量检验'!P66="")+('4、感官质量检验'!Q66=""),"",SUM('4、感官质量检验'!L66:Q66))</f>
        <v/>
      </c>
      <c r="AU66" s="105" t="str">
        <f>IF('4、感官质量检验'!K66="","",'4、感官质量检验'!K66)</f>
        <v/>
      </c>
      <c r="AV66" s="106" t="str">
        <f>IF('4、感官质量检验'!D66="","",IF('4、感官质量检验'!D66="一类",85,IF('4、感官质量检验'!D66="二、三类",75,60)))</f>
        <v/>
      </c>
      <c r="AW66" s="109" t="str">
        <f>IF(AND(综合判定!AT66="",'4、感官质量检验'!K66=""),"",IF(OR('4、感官质量检验'!K66="异味",'4、感官质量检验'!K66="霉变",'4、感官质量检验'!K66="异味及霉变",综合判定!AT66&lt;AV66),"A类缺陷，批否",IF(综合判定!AT66&lt;('4、感官质量检验'!J66-2),"B类","合格")))</f>
        <v/>
      </c>
      <c r="AX66" s="110" t="str">
        <f>IF('5、主流烟气检验'!R66="","",IF(('5、主流烟气检验'!R66&lt;=4),1,IF(AND('5、主流烟气检验'!R66&gt;=5,'5、主流烟气检验'!R66&lt;=9),1.5,2)))</f>
        <v/>
      </c>
      <c r="AY66" s="106" t="str">
        <f>IF('5、主流烟气检验'!R66="","",IF('5、主流烟气检验'!R66&lt;=8,100,IF(AND('5、主流烟气检验'!R66&gt;=9,'5、主流烟气检验'!R66&lt;=12),80,0)))</f>
        <v/>
      </c>
      <c r="AZ66" s="106" t="str">
        <f>IF('5、主流烟气检验'!S66="","",IF(ABS('5、主流烟气检验'!R66-'5、主流烟气检验'!S66)&lt;=AX66,AY66,0))</f>
        <v/>
      </c>
      <c r="BA66" s="78" t="str">
        <f t="shared" si="3"/>
        <v/>
      </c>
      <c r="BB66" s="106" t="str">
        <f>IF('5、主流烟气检验'!T66="","",IF(('5、主流烟气检验'!T66&lt;=0.4),0.1,IF(AND('5、主流烟气检验'!T66&gt;=0.5,'5、主流烟气检验'!T66&lt;=1),0.2,0.3)))</f>
        <v/>
      </c>
      <c r="BC66" s="106" t="str">
        <f>IF('5、主流烟气检验'!U66="","",IF(ABS('5、主流烟气检验'!T66-'5、主流烟气检验'!U66)&lt;=BB66,100,0))</f>
        <v/>
      </c>
      <c r="BD66" s="106" t="str">
        <f>IF('5、主流烟气检验'!V66="","",IF(('5、主流烟气检验'!V66&lt;=4),1,IF(AND('5、主流烟气检验'!V66&gt;=5,'5、主流烟气检验'!V66&lt;=10),2,3)))</f>
        <v/>
      </c>
      <c r="BE66" s="106" t="str">
        <f>IF('5、主流烟气检验'!V66="","",IF('5、主流烟气检验'!V66&lt;=10,100,IF(AND('5、主流烟气检验'!V66&gt;=11,'5、主流烟气检验'!V66&lt;=15),80,0)))</f>
        <v/>
      </c>
      <c r="BF66" s="109" t="str">
        <f>IF('5、主流烟气检验'!W66="","",IF(ABS('5、主流烟气检验'!W66-'5、主流烟气检验'!V66)&lt;=BD66,BE66,0))</f>
        <v/>
      </c>
      <c r="BG66" s="113" t="str">
        <f ca="1" t="shared" si="4"/>
        <v/>
      </c>
    </row>
    <row r="67" ht="12" customHeight="1" spans="2:59">
      <c r="B67" s="77" t="str">
        <f>IF('1、包装标识检验'!B67="","",'1、包装标识检验'!B67)</f>
        <v/>
      </c>
      <c r="C67" s="78" t="str">
        <f>IF('1、包装标识检验'!C67="","",'1、包装标识检验'!C67)</f>
        <v/>
      </c>
      <c r="D67" s="78" t="str">
        <f>IF('1、包装标识检验'!D67="","",'1、包装标识检验'!D67)</f>
        <v/>
      </c>
      <c r="E67" s="78" t="str">
        <f>IF('1、包装标识检验'!E67="","",'1、包装标识检验'!E67)</f>
        <v/>
      </c>
      <c r="F67" s="79" t="str">
        <f>IF('1、包装标识检验'!F67="","",'1、包装标识检验'!F67)</f>
        <v/>
      </c>
      <c r="G67" s="78" t="str">
        <f>IF('1、包装标识检验'!G67="","",'1、包装标识检验'!G67)</f>
        <v/>
      </c>
      <c r="H67" s="78" t="str">
        <f>IF('1、包装标识检验'!H67="","",'1、包装标识检验'!H67)</f>
        <v/>
      </c>
      <c r="I67" s="88" t="str">
        <f>IF('1、包装标识检验'!I67="","",'1、包装标识检验'!I67)</f>
        <v/>
      </c>
      <c r="J67" s="89" t="str">
        <f>IF('1、包装标识检验'!J67="合格","合格",IF('1、包装标识检验'!J67="","",IF('1、包装标识检验'!J67="A类","A类，批否",IF('1、包装标识检验'!J67="B类","B类，合格"))))</f>
        <v/>
      </c>
      <c r="K67" s="90" t="str">
        <f>IF('1、包装标识检验'!J67="","",IF('1、包装标识检验'!J67="合格",100,IF('1、包装标识检验'!J67="A类",0,100-综合判定!J67)))</f>
        <v/>
      </c>
      <c r="L67" s="77" t="str">
        <f ca="1">IF(B67="","",100-SUM(综合判定!P67,综合判定!Q67,综合判定!R67,综合判定!S67,综合判定!T67,综合判定!U67,综合判定!W67,综合判定!V67,综合判定!X67,综合判定!Y67,综合判定!Z67,综合判定!AA67,综合判定!AB67,综合判定!AC67,综合判定!AD67,综合判定!AE67,综合判定!AF67,综合判定!AG67,综合判定!AH67,综合判定!AI67,综合判定!AJ67,综合判定!AK67,综合判定!AL67,综合判定!AM67,综合判定!AN67,综合判定!AO67,综合判定!AP67,综合判定!AQ67,综合判定!AR67,综合判定!AS67))</f>
        <v/>
      </c>
      <c r="M67" s="78" t="str">
        <f ca="1" t="shared" si="1"/>
        <v/>
      </c>
      <c r="N67" s="91" t="str">
        <f ca="1" t="shared" si="2"/>
        <v/>
      </c>
      <c r="O67" s="92"/>
      <c r="P67" s="93" t="str">
        <f>IF('2、物理特性检验'!L67="","",'2、物理特性检验'!L67*0.2)</f>
        <v/>
      </c>
      <c r="Q67" s="95" t="str">
        <f>IF('2、物理特性检验'!O67="","",'2、物理特性检验'!O67*0.5)</f>
        <v/>
      </c>
      <c r="R67" s="95" t="str">
        <f>IF('2、物理特性检验'!R67="","",'2、物理特性检验'!R67*0.2)</f>
        <v/>
      </c>
      <c r="S67" s="95" t="str">
        <f>IF('2、物理特性检验'!U67="","",'2、物理特性检验'!U67*1)</f>
        <v/>
      </c>
      <c r="T67" s="95" t="str">
        <f>IF('2、物理特性检验'!X67="","",'2、物理特性检验'!X67*0.5)</f>
        <v/>
      </c>
      <c r="U67" s="95" t="str">
        <f>IF('2、物理特性检验'!AA67="","",'2、物理特性检验'!AA67*0.2)</f>
        <v/>
      </c>
      <c r="V67" s="95" t="str">
        <f>IF('2、物理特性检验'!AH67="","",IF(('2、物理特性检验'!AH67&gt;13.5)+('2、物理特性检验'!AH67&lt;10.5),6,IF(ABS('2、物理特性检验'!AH67-'2、物理特性检验'!AI67)&gt;1,3,IF(ABS('2、物理特性检验'!AH67-'2、物理特性检验'!AI67)&gt;0.5,2,""))))</f>
        <v/>
      </c>
      <c r="W67" s="95" t="str">
        <f>IF('2、物理特性检验'!AG67="","",'2、物理特性检验'!AG67*15)</f>
        <v/>
      </c>
      <c r="X67" s="95" t="str">
        <f>IF('2、物理特性检验'!AJ67="","",IF(('2、物理特性检验'!AJ67&gt;=3)*('2、物理特性检验'!AL67=0),4,IF(('2、物理特性检验'!AJ67&gt;=3.5)*('2、物理特性检验'!AL67=1),4,"")))</f>
        <v/>
      </c>
      <c r="Y67" s="95" t="str">
        <f>IF('2、物理特性检验'!AK67="","",'2、物理特性检验'!AK67*5)</f>
        <v/>
      </c>
      <c r="Z67" s="97" t="str">
        <f ca="1">IF('3、外观质量检验'!L67="","",SUMIF(外观!$AI:$AJ,'3、外观质量检验'!L67,外观!$AJ:$AJ)*'3、外观质量检验'!M67)</f>
        <v/>
      </c>
      <c r="AA67" s="97" t="str">
        <f ca="1">IF('3、外观质量检验'!O67="","",SUMIF(外观!$AI:$AJ,'3、外观质量检验'!O67,外观!$AJ:$AJ)*'3、外观质量检验'!P67)</f>
        <v/>
      </c>
      <c r="AB67" s="97" t="str">
        <f ca="1">IF('3、外观质量检验'!R67="","",SUMIF(外观!$AI:$AJ,'3、外观质量检验'!R67,外观!$AJ:$AJ)*'3、外观质量检验'!S67)</f>
        <v/>
      </c>
      <c r="AC67" s="97" t="str">
        <f ca="1">IF('3、外观质量检验'!U67="","",SUMIF(外观!$AI:$AJ,'3、外观质量检验'!U67,外观!$AJ:$AJ)*'3、外观质量检验'!V67)</f>
        <v/>
      </c>
      <c r="AD67" s="97" t="str">
        <f ca="1">IF('3、外观质量检验'!X67="","",SUMIF(外观!$AI:$AJ,'3、外观质量检验'!X67,外观!$AJ:$AJ)*'3、外观质量检验'!Y67)</f>
        <v/>
      </c>
      <c r="AE67" s="97" t="str">
        <f ca="1">IF('3、外观质量检验'!AB67="","",SUMIF(外观!$AI:$AJ,'3、外观质量检验'!AB67,外观!$AJ:$AJ)*'3、外观质量检验'!AC67)</f>
        <v/>
      </c>
      <c r="AF67" s="97" t="str">
        <f ca="1">IF('3、外观质量检验'!AE67="","",SUMIF(外观!$AI:$AJ,'3、外观质量检验'!AE67,外观!$AJ:$AJ)*'3、外观质量检验'!AF67)</f>
        <v/>
      </c>
      <c r="AG67" s="97" t="str">
        <f ca="1">IF('3、外观质量检验'!AH67="","",SUMIF(外观!$AI:$AJ,'3、外观质量检验'!AH67,外观!$AJ:$AJ)*'3、外观质量检验'!AI67)</f>
        <v/>
      </c>
      <c r="AH67" s="97" t="str">
        <f ca="1">IF('3、外观质量检验'!AK67="","",SUMIF(外观!$AI:$AJ,'3、外观质量检验'!AK67,外观!$AJ:$AJ)*'3、外观质量检验'!AL67)</f>
        <v/>
      </c>
      <c r="AI67" s="97" t="str">
        <f ca="1">IF('3、外观质量检验'!AN67="","",SUMIF(外观!$AI:$AJ,'3、外观质量检验'!AN67,外观!$AJ:$AJ)*'3、外观质量检验'!AO67)</f>
        <v/>
      </c>
      <c r="AJ67" s="97" t="str">
        <f ca="1">IF('3、外观质量检验'!AR67="","",SUMIF(外观!$AI:$AJ,'3、外观质量检验'!AR67,外观!$AJ:$AJ)*'3、外观质量检验'!AS67)</f>
        <v/>
      </c>
      <c r="AK67" s="97" t="str">
        <f ca="1">IF('3、外观质量检验'!AU67="","",SUMIF(外观!$AI:$AJ,'3、外观质量检验'!AU67,外观!$AJ:$AJ)*'3、外观质量检验'!AV67)</f>
        <v/>
      </c>
      <c r="AL67" s="97" t="str">
        <f ca="1">IF('3、外观质量检验'!AX67="","",SUMIF(外观!$AI:$AJ,'3、外观质量检验'!AX67,外观!$AJ:$AJ)*'3、外观质量检验'!AY67)</f>
        <v/>
      </c>
      <c r="AM67" s="97" t="str">
        <f ca="1">IF('3、外观质量检验'!BA67="","",SUMIF(外观!$AI:$AJ,'3、外观质量检验'!BA67,外观!$AJ:$AJ)*'3、外观质量检验'!BB67)</f>
        <v/>
      </c>
      <c r="AN67" s="97" t="str">
        <f ca="1">IF('3、外观质量检验'!BD67="","",SUMIF(外观!$AI:$AJ,'3、外观质量检验'!BD67,外观!$AJ:$AJ)*'3、外观质量检验'!BE67)</f>
        <v/>
      </c>
      <c r="AO67" s="97" t="str">
        <f ca="1">IF('3、外观质量检验'!BH67="","",SUMIF(外观!$AI:$AJ,'3、外观质量检验'!BH67,外观!$AJ:$AJ)*'3、外观质量检验'!BI67)</f>
        <v/>
      </c>
      <c r="AP67" s="97" t="str">
        <f ca="1">IF('3、外观质量检验'!BK67="","",SUMIF(外观!$AI:$AJ,'3、外观质量检验'!BK67,外观!$AJ:$AJ)*'3、外观质量检验'!BL67)</f>
        <v/>
      </c>
      <c r="AQ67" s="97" t="str">
        <f ca="1">IF('3、外观质量检验'!BN67="","",SUMIF(外观!$AI:$AJ,'3、外观质量检验'!BN67,外观!$AJ:$AJ)*'3、外观质量检验'!BO67)</f>
        <v/>
      </c>
      <c r="AR67" s="97" t="str">
        <f ca="1">IF('3、外观质量检验'!BQ67="","",SUMIF(外观!$AI:$AJ,'3、外观质量检验'!BQ67,外观!$AJ:$AJ)*'3、外观质量检验'!BR67)</f>
        <v/>
      </c>
      <c r="AS67" s="103" t="str">
        <f ca="1">IF('3、外观质量检验'!BT67="","",SUMIF(外观!$AI:$AJ,'3、外观质量检验'!BT67,外观!$AJ:$AJ)*'3、外观质量检验'!BU67)</f>
        <v/>
      </c>
      <c r="AT67" s="104" t="str">
        <f>IF(('4、感官质量检验'!L67="")+('4、感官质量检验'!M67="")+('4、感官质量检验'!N67="")+('4、感官质量检验'!O67="")+('4、感官质量检验'!P67="")+('4、感官质量检验'!Q67=""),"",SUM('4、感官质量检验'!L67:Q67))</f>
        <v/>
      </c>
      <c r="AU67" s="105" t="str">
        <f>IF('4、感官质量检验'!K67="","",'4、感官质量检验'!K67)</f>
        <v/>
      </c>
      <c r="AV67" s="106" t="str">
        <f>IF('4、感官质量检验'!D67="","",IF('4、感官质量检验'!D67="一类",85,IF('4、感官质量检验'!D67="二、三类",75,60)))</f>
        <v/>
      </c>
      <c r="AW67" s="109" t="str">
        <f>IF(AND(综合判定!AT67="",'4、感官质量检验'!K67=""),"",IF(OR('4、感官质量检验'!K67="异味",'4、感官质量检验'!K67="霉变",'4、感官质量检验'!K67="异味及霉变",综合判定!AT67&lt;AV67),"A类缺陷，批否",IF(综合判定!AT67&lt;('4、感官质量检验'!J67-2),"B类","合格")))</f>
        <v/>
      </c>
      <c r="AX67" s="110" t="str">
        <f>IF('5、主流烟气检验'!R67="","",IF(('5、主流烟气检验'!R67&lt;=4),1,IF(AND('5、主流烟气检验'!R67&gt;=5,'5、主流烟气检验'!R67&lt;=9),1.5,2)))</f>
        <v/>
      </c>
      <c r="AY67" s="106" t="str">
        <f>IF('5、主流烟气检验'!R67="","",IF('5、主流烟气检验'!R67&lt;=8,100,IF(AND('5、主流烟气检验'!R67&gt;=9,'5、主流烟气检验'!R67&lt;=12),80,0)))</f>
        <v/>
      </c>
      <c r="AZ67" s="106" t="str">
        <f>IF('5、主流烟气检验'!S67="","",IF(ABS('5、主流烟气检验'!R67-'5、主流烟气检验'!S67)&lt;=AX67,AY67,0))</f>
        <v/>
      </c>
      <c r="BA67" s="78" t="str">
        <f t="shared" si="3"/>
        <v/>
      </c>
      <c r="BB67" s="106" t="str">
        <f>IF('5、主流烟气检验'!T67="","",IF(('5、主流烟气检验'!T67&lt;=0.4),0.1,IF(AND('5、主流烟气检验'!T67&gt;=0.5,'5、主流烟气检验'!T67&lt;=1),0.2,0.3)))</f>
        <v/>
      </c>
      <c r="BC67" s="106" t="str">
        <f>IF('5、主流烟气检验'!U67="","",IF(ABS('5、主流烟气检验'!T67-'5、主流烟气检验'!U67)&lt;=BB67,100,0))</f>
        <v/>
      </c>
      <c r="BD67" s="106" t="str">
        <f>IF('5、主流烟气检验'!V67="","",IF(('5、主流烟气检验'!V67&lt;=4),1,IF(AND('5、主流烟气检验'!V67&gt;=5,'5、主流烟气检验'!V67&lt;=10),2,3)))</f>
        <v/>
      </c>
      <c r="BE67" s="106" t="str">
        <f>IF('5、主流烟气检验'!V67="","",IF('5、主流烟气检验'!V67&lt;=10,100,IF(AND('5、主流烟气检验'!V67&gt;=11,'5、主流烟气检验'!V67&lt;=15),80,0)))</f>
        <v/>
      </c>
      <c r="BF67" s="109" t="str">
        <f>IF('5、主流烟气检验'!W67="","",IF(ABS('5、主流烟气检验'!W67-'5、主流烟气检验'!V67)&lt;=BD67,BE67,0))</f>
        <v/>
      </c>
      <c r="BG67" s="113" t="str">
        <f ca="1" t="shared" si="4"/>
        <v/>
      </c>
    </row>
    <row r="68" ht="12" customHeight="1" spans="2:59">
      <c r="B68" s="77" t="str">
        <f>IF('1、包装标识检验'!B68="","",'1、包装标识检验'!B68)</f>
        <v/>
      </c>
      <c r="C68" s="78" t="str">
        <f>IF('1、包装标识检验'!C68="","",'1、包装标识检验'!C68)</f>
        <v/>
      </c>
      <c r="D68" s="78" t="str">
        <f>IF('1、包装标识检验'!D68="","",'1、包装标识检验'!D68)</f>
        <v/>
      </c>
      <c r="E68" s="78" t="str">
        <f>IF('1、包装标识检验'!E68="","",'1、包装标识检验'!E68)</f>
        <v/>
      </c>
      <c r="F68" s="79" t="str">
        <f>IF('1、包装标识检验'!F68="","",'1、包装标识检验'!F68)</f>
        <v/>
      </c>
      <c r="G68" s="78" t="str">
        <f>IF('1、包装标识检验'!G68="","",'1、包装标识检验'!G68)</f>
        <v/>
      </c>
      <c r="H68" s="78" t="str">
        <f>IF('1、包装标识检验'!H68="","",'1、包装标识检验'!H68)</f>
        <v/>
      </c>
      <c r="I68" s="88" t="str">
        <f>IF('1、包装标识检验'!I68="","",'1、包装标识检验'!I68)</f>
        <v/>
      </c>
      <c r="J68" s="89" t="str">
        <f>IF('1、包装标识检验'!J68="合格","合格",IF('1、包装标识检验'!J68="","",IF('1、包装标识检验'!J68="A类","A类，批否",IF('1、包装标识检验'!J68="B类","B类，合格"))))</f>
        <v/>
      </c>
      <c r="K68" s="90" t="str">
        <f>IF('1、包装标识检验'!J68="","",IF('1、包装标识检验'!J68="合格",100,IF('1、包装标识检验'!J68="A类",0,100-综合判定!J68)))</f>
        <v/>
      </c>
      <c r="L68" s="77" t="str">
        <f ca="1">IF(B68="","",100-SUM(综合判定!P68,综合判定!Q68,综合判定!R68,综合判定!S68,综合判定!T68,综合判定!U68,综合判定!W68,综合判定!V68,综合判定!X68,综合判定!Y68,综合判定!Z68,综合判定!AA68,综合判定!AB68,综合判定!AC68,综合判定!AD68,综合判定!AE68,综合判定!AF68,综合判定!AG68,综合判定!AH68,综合判定!AI68,综合判定!AJ68,综合判定!AK68,综合判定!AL68,综合判定!AM68,综合判定!AN68,综合判定!AO68,综合判定!AP68,综合判定!AQ68,综合判定!AR68,综合判定!AS68))</f>
        <v/>
      </c>
      <c r="M68" s="78" t="str">
        <f ca="1" t="shared" si="1"/>
        <v/>
      </c>
      <c r="N68" s="91" t="str">
        <f ca="1" t="shared" si="2"/>
        <v/>
      </c>
      <c r="O68" s="92"/>
      <c r="P68" s="93" t="str">
        <f>IF('2、物理特性检验'!L68="","",'2、物理特性检验'!L68*0.2)</f>
        <v/>
      </c>
      <c r="Q68" s="95" t="str">
        <f>IF('2、物理特性检验'!O68="","",'2、物理特性检验'!O68*0.5)</f>
        <v/>
      </c>
      <c r="R68" s="95" t="str">
        <f>IF('2、物理特性检验'!R68="","",'2、物理特性检验'!R68*0.2)</f>
        <v/>
      </c>
      <c r="S68" s="95" t="str">
        <f>IF('2、物理特性检验'!U68="","",'2、物理特性检验'!U68*1)</f>
        <v/>
      </c>
      <c r="T68" s="95" t="str">
        <f>IF('2、物理特性检验'!X68="","",'2、物理特性检验'!X68*0.5)</f>
        <v/>
      </c>
      <c r="U68" s="95" t="str">
        <f>IF('2、物理特性检验'!AA68="","",'2、物理特性检验'!AA68*0.2)</f>
        <v/>
      </c>
      <c r="V68" s="95" t="str">
        <f>IF('2、物理特性检验'!AH68="","",IF(('2、物理特性检验'!AH68&gt;13.5)+('2、物理特性检验'!AH68&lt;10.5),6,IF(ABS('2、物理特性检验'!AH68-'2、物理特性检验'!AI68)&gt;1,3,IF(ABS('2、物理特性检验'!AH68-'2、物理特性检验'!AI68)&gt;0.5,2,""))))</f>
        <v/>
      </c>
      <c r="W68" s="95" t="str">
        <f>IF('2、物理特性检验'!AG68="","",'2、物理特性检验'!AG68*15)</f>
        <v/>
      </c>
      <c r="X68" s="95" t="str">
        <f>IF('2、物理特性检验'!AJ68="","",IF(('2、物理特性检验'!AJ68&gt;=3)*('2、物理特性检验'!AL68=0),4,IF(('2、物理特性检验'!AJ68&gt;=3.5)*('2、物理特性检验'!AL68=1),4,"")))</f>
        <v/>
      </c>
      <c r="Y68" s="95" t="str">
        <f>IF('2、物理特性检验'!AK68="","",'2、物理特性检验'!AK68*5)</f>
        <v/>
      </c>
      <c r="Z68" s="97" t="str">
        <f ca="1">IF('3、外观质量检验'!L68="","",SUMIF(外观!$AI:$AJ,'3、外观质量检验'!L68,外观!$AJ:$AJ)*'3、外观质量检验'!M68)</f>
        <v/>
      </c>
      <c r="AA68" s="97" t="str">
        <f ca="1">IF('3、外观质量检验'!O68="","",SUMIF(外观!$AI:$AJ,'3、外观质量检验'!O68,外观!$AJ:$AJ)*'3、外观质量检验'!P68)</f>
        <v/>
      </c>
      <c r="AB68" s="97" t="str">
        <f ca="1">IF('3、外观质量检验'!R68="","",SUMIF(外观!$AI:$AJ,'3、外观质量检验'!R68,外观!$AJ:$AJ)*'3、外观质量检验'!S68)</f>
        <v/>
      </c>
      <c r="AC68" s="97" t="str">
        <f ca="1">IF('3、外观质量检验'!U68="","",SUMIF(外观!$AI:$AJ,'3、外观质量检验'!U68,外观!$AJ:$AJ)*'3、外观质量检验'!V68)</f>
        <v/>
      </c>
      <c r="AD68" s="97" t="str">
        <f ca="1">IF('3、外观质量检验'!X68="","",SUMIF(外观!$AI:$AJ,'3、外观质量检验'!X68,外观!$AJ:$AJ)*'3、外观质量检验'!Y68)</f>
        <v/>
      </c>
      <c r="AE68" s="97" t="str">
        <f ca="1">IF('3、外观质量检验'!AB68="","",SUMIF(外观!$AI:$AJ,'3、外观质量检验'!AB68,外观!$AJ:$AJ)*'3、外观质量检验'!AC68)</f>
        <v/>
      </c>
      <c r="AF68" s="97" t="str">
        <f ca="1">IF('3、外观质量检验'!AE68="","",SUMIF(外观!$AI:$AJ,'3、外观质量检验'!AE68,外观!$AJ:$AJ)*'3、外观质量检验'!AF68)</f>
        <v/>
      </c>
      <c r="AG68" s="97" t="str">
        <f ca="1">IF('3、外观质量检验'!AH68="","",SUMIF(外观!$AI:$AJ,'3、外观质量检验'!AH68,外观!$AJ:$AJ)*'3、外观质量检验'!AI68)</f>
        <v/>
      </c>
      <c r="AH68" s="97" t="str">
        <f ca="1">IF('3、外观质量检验'!AK68="","",SUMIF(外观!$AI:$AJ,'3、外观质量检验'!AK68,外观!$AJ:$AJ)*'3、外观质量检验'!AL68)</f>
        <v/>
      </c>
      <c r="AI68" s="97" t="str">
        <f ca="1">IF('3、外观质量检验'!AN68="","",SUMIF(外观!$AI:$AJ,'3、外观质量检验'!AN68,外观!$AJ:$AJ)*'3、外观质量检验'!AO68)</f>
        <v/>
      </c>
      <c r="AJ68" s="97" t="str">
        <f ca="1">IF('3、外观质量检验'!AR68="","",SUMIF(外观!$AI:$AJ,'3、外观质量检验'!AR68,外观!$AJ:$AJ)*'3、外观质量检验'!AS68)</f>
        <v/>
      </c>
      <c r="AK68" s="97" t="str">
        <f ca="1">IF('3、外观质量检验'!AU68="","",SUMIF(外观!$AI:$AJ,'3、外观质量检验'!AU68,外观!$AJ:$AJ)*'3、外观质量检验'!AV68)</f>
        <v/>
      </c>
      <c r="AL68" s="97" t="str">
        <f ca="1">IF('3、外观质量检验'!AX68="","",SUMIF(外观!$AI:$AJ,'3、外观质量检验'!AX68,外观!$AJ:$AJ)*'3、外观质量检验'!AY68)</f>
        <v/>
      </c>
      <c r="AM68" s="97" t="str">
        <f ca="1">IF('3、外观质量检验'!BA68="","",SUMIF(外观!$AI:$AJ,'3、外观质量检验'!BA68,外观!$AJ:$AJ)*'3、外观质量检验'!BB68)</f>
        <v/>
      </c>
      <c r="AN68" s="97" t="str">
        <f ca="1">IF('3、外观质量检验'!BD68="","",SUMIF(外观!$AI:$AJ,'3、外观质量检验'!BD68,外观!$AJ:$AJ)*'3、外观质量检验'!BE68)</f>
        <v/>
      </c>
      <c r="AO68" s="97" t="str">
        <f ca="1">IF('3、外观质量检验'!BH68="","",SUMIF(外观!$AI:$AJ,'3、外观质量检验'!BH68,外观!$AJ:$AJ)*'3、外观质量检验'!BI68)</f>
        <v/>
      </c>
      <c r="AP68" s="97" t="str">
        <f ca="1">IF('3、外观质量检验'!BK68="","",SUMIF(外观!$AI:$AJ,'3、外观质量检验'!BK68,外观!$AJ:$AJ)*'3、外观质量检验'!BL68)</f>
        <v/>
      </c>
      <c r="AQ68" s="97" t="str">
        <f ca="1">IF('3、外观质量检验'!BN68="","",SUMIF(外观!$AI:$AJ,'3、外观质量检验'!BN68,外观!$AJ:$AJ)*'3、外观质量检验'!BO68)</f>
        <v/>
      </c>
      <c r="AR68" s="97" t="str">
        <f ca="1">IF('3、外观质量检验'!BQ68="","",SUMIF(外观!$AI:$AJ,'3、外观质量检验'!BQ68,外观!$AJ:$AJ)*'3、外观质量检验'!BR68)</f>
        <v/>
      </c>
      <c r="AS68" s="103" t="str">
        <f ca="1">IF('3、外观质量检验'!BT68="","",SUMIF(外观!$AI:$AJ,'3、外观质量检验'!BT68,外观!$AJ:$AJ)*'3、外观质量检验'!BU68)</f>
        <v/>
      </c>
      <c r="AT68" s="104" t="str">
        <f>IF(('4、感官质量检验'!L68="")+('4、感官质量检验'!M68="")+('4、感官质量检验'!N68="")+('4、感官质量检验'!O68="")+('4、感官质量检验'!P68="")+('4、感官质量检验'!Q68=""),"",SUM('4、感官质量检验'!L68:Q68))</f>
        <v/>
      </c>
      <c r="AU68" s="105" t="str">
        <f>IF('4、感官质量检验'!K68="","",'4、感官质量检验'!K68)</f>
        <v/>
      </c>
      <c r="AV68" s="106" t="str">
        <f>IF('4、感官质量检验'!D68="","",IF('4、感官质量检验'!D68="一类",85,IF('4、感官质量检验'!D68="二、三类",75,60)))</f>
        <v/>
      </c>
      <c r="AW68" s="109" t="str">
        <f>IF(AND(综合判定!AT68="",'4、感官质量检验'!K68=""),"",IF(OR('4、感官质量检验'!K68="异味",'4、感官质量检验'!K68="霉变",'4、感官质量检验'!K68="异味及霉变",综合判定!AT68&lt;AV68),"A类缺陷，批否",IF(综合判定!AT68&lt;('4、感官质量检验'!J68-2),"B类","合格")))</f>
        <v/>
      </c>
      <c r="AX68" s="110" t="str">
        <f>IF('5、主流烟气检验'!R68="","",IF(('5、主流烟气检验'!R68&lt;=4),1,IF(AND('5、主流烟气检验'!R68&gt;=5,'5、主流烟气检验'!R68&lt;=9),1.5,2)))</f>
        <v/>
      </c>
      <c r="AY68" s="106" t="str">
        <f>IF('5、主流烟气检验'!R68="","",IF('5、主流烟气检验'!R68&lt;=8,100,IF(AND('5、主流烟气检验'!R68&gt;=9,'5、主流烟气检验'!R68&lt;=12),80,0)))</f>
        <v/>
      </c>
      <c r="AZ68" s="106" t="str">
        <f>IF('5、主流烟气检验'!S68="","",IF(ABS('5、主流烟气检验'!R68-'5、主流烟气检验'!S68)&lt;=AX68,AY68,0))</f>
        <v/>
      </c>
      <c r="BA68" s="78" t="str">
        <f t="shared" si="3"/>
        <v/>
      </c>
      <c r="BB68" s="106" t="str">
        <f>IF('5、主流烟气检验'!T68="","",IF(('5、主流烟气检验'!T68&lt;=0.4),0.1,IF(AND('5、主流烟气检验'!T68&gt;=0.5,'5、主流烟气检验'!T68&lt;=1),0.2,0.3)))</f>
        <v/>
      </c>
      <c r="BC68" s="106" t="str">
        <f>IF('5、主流烟气检验'!U68="","",IF(ABS('5、主流烟气检验'!T68-'5、主流烟气检验'!U68)&lt;=BB68,100,0))</f>
        <v/>
      </c>
      <c r="BD68" s="106" t="str">
        <f>IF('5、主流烟气检验'!V68="","",IF(('5、主流烟气检验'!V68&lt;=4),1,IF(AND('5、主流烟气检验'!V68&gt;=5,'5、主流烟气检验'!V68&lt;=10),2,3)))</f>
        <v/>
      </c>
      <c r="BE68" s="106" t="str">
        <f>IF('5、主流烟气检验'!V68="","",IF('5、主流烟气检验'!V68&lt;=10,100,IF(AND('5、主流烟气检验'!V68&gt;=11,'5、主流烟气检验'!V68&lt;=15),80,0)))</f>
        <v/>
      </c>
      <c r="BF68" s="109" t="str">
        <f>IF('5、主流烟气检验'!W68="","",IF(ABS('5、主流烟气检验'!W68-'5、主流烟气检验'!V68)&lt;=BD68,BE68,0))</f>
        <v/>
      </c>
      <c r="BG68" s="113" t="str">
        <f ca="1" t="shared" si="4"/>
        <v/>
      </c>
    </row>
    <row r="69" ht="12" customHeight="1" spans="2:59">
      <c r="B69" s="77" t="str">
        <f>IF('1、包装标识检验'!B69="","",'1、包装标识检验'!B69)</f>
        <v/>
      </c>
      <c r="C69" s="78" t="str">
        <f>IF('1、包装标识检验'!C69="","",'1、包装标识检验'!C69)</f>
        <v/>
      </c>
      <c r="D69" s="78" t="str">
        <f>IF('1、包装标识检验'!D69="","",'1、包装标识检验'!D69)</f>
        <v/>
      </c>
      <c r="E69" s="78" t="str">
        <f>IF('1、包装标识检验'!E69="","",'1、包装标识检验'!E69)</f>
        <v/>
      </c>
      <c r="F69" s="79" t="str">
        <f>IF('1、包装标识检验'!F69="","",'1、包装标识检验'!F69)</f>
        <v/>
      </c>
      <c r="G69" s="78" t="str">
        <f>IF('1、包装标识检验'!G69="","",'1、包装标识检验'!G69)</f>
        <v/>
      </c>
      <c r="H69" s="78" t="str">
        <f>IF('1、包装标识检验'!H69="","",'1、包装标识检验'!H69)</f>
        <v/>
      </c>
      <c r="I69" s="88" t="str">
        <f>IF('1、包装标识检验'!I69="","",'1、包装标识检验'!I69)</f>
        <v/>
      </c>
      <c r="J69" s="89" t="str">
        <f>IF('1、包装标识检验'!J69="合格","合格",IF('1、包装标识检验'!J69="","",IF('1、包装标识检验'!J69="A类","A类，批否",IF('1、包装标识检验'!J69="B类","B类，合格"))))</f>
        <v/>
      </c>
      <c r="K69" s="90" t="str">
        <f>IF('1、包装标识检验'!J69="","",IF('1、包装标识检验'!J69="合格",100,IF('1、包装标识检验'!J69="A类",0,100-综合判定!J69)))</f>
        <v/>
      </c>
      <c r="L69" s="77" t="str">
        <f ca="1">IF(B69="","",100-SUM(综合判定!P69,综合判定!Q69,综合判定!R69,综合判定!S69,综合判定!T69,综合判定!U69,综合判定!W69,综合判定!V69,综合判定!X69,综合判定!Y69,综合判定!Z69,综合判定!AA69,综合判定!AB69,综合判定!AC69,综合判定!AD69,综合判定!AE69,综合判定!AF69,综合判定!AG69,综合判定!AH69,综合判定!AI69,综合判定!AJ69,综合判定!AK69,综合判定!AL69,综合判定!AM69,综合判定!AN69,综合判定!AO69,综合判定!AP69,综合判定!AQ69,综合判定!AR69,综合判定!AS69))</f>
        <v/>
      </c>
      <c r="M69" s="78" t="str">
        <f ca="1" t="shared" si="1"/>
        <v/>
      </c>
      <c r="N69" s="91" t="str">
        <f ca="1" t="shared" si="2"/>
        <v/>
      </c>
      <c r="O69" s="92"/>
      <c r="P69" s="93" t="str">
        <f>IF('2、物理特性检验'!L69="","",'2、物理特性检验'!L69*0.2)</f>
        <v/>
      </c>
      <c r="Q69" s="95" t="str">
        <f>IF('2、物理特性检验'!O69="","",'2、物理特性检验'!O69*0.5)</f>
        <v/>
      </c>
      <c r="R69" s="95" t="str">
        <f>IF('2、物理特性检验'!R69="","",'2、物理特性检验'!R69*0.2)</f>
        <v/>
      </c>
      <c r="S69" s="95" t="str">
        <f>IF('2、物理特性检验'!U69="","",'2、物理特性检验'!U69*1)</f>
        <v/>
      </c>
      <c r="T69" s="95" t="str">
        <f>IF('2、物理特性检验'!X69="","",'2、物理特性检验'!X69*0.5)</f>
        <v/>
      </c>
      <c r="U69" s="95" t="str">
        <f>IF('2、物理特性检验'!AA69="","",'2、物理特性检验'!AA69*0.2)</f>
        <v/>
      </c>
      <c r="V69" s="95" t="str">
        <f>IF('2、物理特性检验'!AH69="","",IF(('2、物理特性检验'!AH69&gt;13.5)+('2、物理特性检验'!AH69&lt;10.5),6,IF(ABS('2、物理特性检验'!AH69-'2、物理特性检验'!AI69)&gt;1,3,IF(ABS('2、物理特性检验'!AH69-'2、物理特性检验'!AI69)&gt;0.5,2,""))))</f>
        <v/>
      </c>
      <c r="W69" s="95" t="str">
        <f>IF('2、物理特性检验'!AG69="","",'2、物理特性检验'!AG69*15)</f>
        <v/>
      </c>
      <c r="X69" s="95" t="str">
        <f>IF('2、物理特性检验'!AJ69="","",IF(('2、物理特性检验'!AJ69&gt;=3)*('2、物理特性检验'!AL69=0),4,IF(('2、物理特性检验'!AJ69&gt;=3.5)*('2、物理特性检验'!AL69=1),4,"")))</f>
        <v/>
      </c>
      <c r="Y69" s="95" t="str">
        <f>IF('2、物理特性检验'!AK69="","",'2、物理特性检验'!AK69*5)</f>
        <v/>
      </c>
      <c r="Z69" s="97" t="str">
        <f ca="1">IF('3、外观质量检验'!L69="","",SUMIF(外观!$AI:$AJ,'3、外观质量检验'!L69,外观!$AJ:$AJ)*'3、外观质量检验'!M69)</f>
        <v/>
      </c>
      <c r="AA69" s="97" t="str">
        <f ca="1">IF('3、外观质量检验'!O69="","",SUMIF(外观!$AI:$AJ,'3、外观质量检验'!O69,外观!$AJ:$AJ)*'3、外观质量检验'!P69)</f>
        <v/>
      </c>
      <c r="AB69" s="97" t="str">
        <f ca="1">IF('3、外观质量检验'!R69="","",SUMIF(外观!$AI:$AJ,'3、外观质量检验'!R69,外观!$AJ:$AJ)*'3、外观质量检验'!S69)</f>
        <v/>
      </c>
      <c r="AC69" s="97" t="str">
        <f ca="1">IF('3、外观质量检验'!U69="","",SUMIF(外观!$AI:$AJ,'3、外观质量检验'!U69,外观!$AJ:$AJ)*'3、外观质量检验'!V69)</f>
        <v/>
      </c>
      <c r="AD69" s="97" t="str">
        <f ca="1">IF('3、外观质量检验'!X69="","",SUMIF(外观!$AI:$AJ,'3、外观质量检验'!X69,外观!$AJ:$AJ)*'3、外观质量检验'!Y69)</f>
        <v/>
      </c>
      <c r="AE69" s="97" t="str">
        <f ca="1">IF('3、外观质量检验'!AB69="","",SUMIF(外观!$AI:$AJ,'3、外观质量检验'!AB69,外观!$AJ:$AJ)*'3、外观质量检验'!AC69)</f>
        <v/>
      </c>
      <c r="AF69" s="97" t="str">
        <f ca="1">IF('3、外观质量检验'!AE69="","",SUMIF(外观!$AI:$AJ,'3、外观质量检验'!AE69,外观!$AJ:$AJ)*'3、外观质量检验'!AF69)</f>
        <v/>
      </c>
      <c r="AG69" s="97" t="str">
        <f ca="1">IF('3、外观质量检验'!AH69="","",SUMIF(外观!$AI:$AJ,'3、外观质量检验'!AH69,外观!$AJ:$AJ)*'3、外观质量检验'!AI69)</f>
        <v/>
      </c>
      <c r="AH69" s="97" t="str">
        <f ca="1">IF('3、外观质量检验'!AK69="","",SUMIF(外观!$AI:$AJ,'3、外观质量检验'!AK69,外观!$AJ:$AJ)*'3、外观质量检验'!AL69)</f>
        <v/>
      </c>
      <c r="AI69" s="97" t="str">
        <f ca="1">IF('3、外观质量检验'!AN69="","",SUMIF(外观!$AI:$AJ,'3、外观质量检验'!AN69,外观!$AJ:$AJ)*'3、外观质量检验'!AO69)</f>
        <v/>
      </c>
      <c r="AJ69" s="97" t="str">
        <f ca="1">IF('3、外观质量检验'!AR69="","",SUMIF(外观!$AI:$AJ,'3、外观质量检验'!AR69,外观!$AJ:$AJ)*'3、外观质量检验'!AS69)</f>
        <v/>
      </c>
      <c r="AK69" s="97" t="str">
        <f ca="1">IF('3、外观质量检验'!AU69="","",SUMIF(外观!$AI:$AJ,'3、外观质量检验'!AU69,外观!$AJ:$AJ)*'3、外观质量检验'!AV69)</f>
        <v/>
      </c>
      <c r="AL69" s="97" t="str">
        <f ca="1">IF('3、外观质量检验'!AX69="","",SUMIF(外观!$AI:$AJ,'3、外观质量检验'!AX69,外观!$AJ:$AJ)*'3、外观质量检验'!AY69)</f>
        <v/>
      </c>
      <c r="AM69" s="97" t="str">
        <f ca="1">IF('3、外观质量检验'!BA69="","",SUMIF(外观!$AI:$AJ,'3、外观质量检验'!BA69,外观!$AJ:$AJ)*'3、外观质量检验'!BB69)</f>
        <v/>
      </c>
      <c r="AN69" s="97" t="str">
        <f ca="1">IF('3、外观质量检验'!BD69="","",SUMIF(外观!$AI:$AJ,'3、外观质量检验'!BD69,外观!$AJ:$AJ)*'3、外观质量检验'!BE69)</f>
        <v/>
      </c>
      <c r="AO69" s="97" t="str">
        <f ca="1">IF('3、外观质量检验'!BH69="","",SUMIF(外观!$AI:$AJ,'3、外观质量检验'!BH69,外观!$AJ:$AJ)*'3、外观质量检验'!BI69)</f>
        <v/>
      </c>
      <c r="AP69" s="97" t="str">
        <f ca="1">IF('3、外观质量检验'!BK69="","",SUMIF(外观!$AI:$AJ,'3、外观质量检验'!BK69,外观!$AJ:$AJ)*'3、外观质量检验'!BL69)</f>
        <v/>
      </c>
      <c r="AQ69" s="97" t="str">
        <f ca="1">IF('3、外观质量检验'!BN69="","",SUMIF(外观!$AI:$AJ,'3、外观质量检验'!BN69,外观!$AJ:$AJ)*'3、外观质量检验'!BO69)</f>
        <v/>
      </c>
      <c r="AR69" s="97" t="str">
        <f ca="1">IF('3、外观质量检验'!BQ69="","",SUMIF(外观!$AI:$AJ,'3、外观质量检验'!BQ69,外观!$AJ:$AJ)*'3、外观质量检验'!BR69)</f>
        <v/>
      </c>
      <c r="AS69" s="103" t="str">
        <f ca="1">IF('3、外观质量检验'!BT69="","",SUMIF(外观!$AI:$AJ,'3、外观质量检验'!BT69,外观!$AJ:$AJ)*'3、外观质量检验'!BU69)</f>
        <v/>
      </c>
      <c r="AT69" s="104" t="str">
        <f>IF(('4、感官质量检验'!L69="")+('4、感官质量检验'!M69="")+('4、感官质量检验'!N69="")+('4、感官质量检验'!O69="")+('4、感官质量检验'!P69="")+('4、感官质量检验'!Q69=""),"",SUM('4、感官质量检验'!L69:Q69))</f>
        <v/>
      </c>
      <c r="AU69" s="105" t="str">
        <f>IF('4、感官质量检验'!K69="","",'4、感官质量检验'!K69)</f>
        <v/>
      </c>
      <c r="AV69" s="106" t="str">
        <f>IF('4、感官质量检验'!D69="","",IF('4、感官质量检验'!D69="一类",85,IF('4、感官质量检验'!D69="二、三类",75,60)))</f>
        <v/>
      </c>
      <c r="AW69" s="109" t="str">
        <f>IF(AND(综合判定!AT69="",'4、感官质量检验'!K69=""),"",IF(OR('4、感官质量检验'!K69="异味",'4、感官质量检验'!K69="霉变",'4、感官质量检验'!K69="异味及霉变",综合判定!AT69&lt;AV69),"A类缺陷，批否",IF(综合判定!AT69&lt;('4、感官质量检验'!J69-2),"B类","合格")))</f>
        <v/>
      </c>
      <c r="AX69" s="110" t="str">
        <f>IF('5、主流烟气检验'!R69="","",IF(('5、主流烟气检验'!R69&lt;=4),1,IF(AND('5、主流烟气检验'!R69&gt;=5,'5、主流烟气检验'!R69&lt;=9),1.5,2)))</f>
        <v/>
      </c>
      <c r="AY69" s="106" t="str">
        <f>IF('5、主流烟气检验'!R69="","",IF('5、主流烟气检验'!R69&lt;=8,100,IF(AND('5、主流烟气检验'!R69&gt;=9,'5、主流烟气检验'!R69&lt;=12),80,0)))</f>
        <v/>
      </c>
      <c r="AZ69" s="106" t="str">
        <f>IF('5、主流烟气检验'!S69="","",IF(ABS('5、主流烟气检验'!R69-'5、主流烟气检验'!S69)&lt;=AX69,AY69,0))</f>
        <v/>
      </c>
      <c r="BA69" s="78" t="str">
        <f t="shared" si="3"/>
        <v/>
      </c>
      <c r="BB69" s="106" t="str">
        <f>IF('5、主流烟气检验'!T69="","",IF(('5、主流烟气检验'!T69&lt;=0.4),0.1,IF(AND('5、主流烟气检验'!T69&gt;=0.5,'5、主流烟气检验'!T69&lt;=1),0.2,0.3)))</f>
        <v/>
      </c>
      <c r="BC69" s="106" t="str">
        <f>IF('5、主流烟气检验'!U69="","",IF(ABS('5、主流烟气检验'!T69-'5、主流烟气检验'!U69)&lt;=BB69,100,0))</f>
        <v/>
      </c>
      <c r="BD69" s="106" t="str">
        <f>IF('5、主流烟气检验'!V69="","",IF(('5、主流烟气检验'!V69&lt;=4),1,IF(AND('5、主流烟气检验'!V69&gt;=5,'5、主流烟气检验'!V69&lt;=10),2,3)))</f>
        <v/>
      </c>
      <c r="BE69" s="106" t="str">
        <f>IF('5、主流烟气检验'!V69="","",IF('5、主流烟气检验'!V69&lt;=10,100,IF(AND('5、主流烟气检验'!V69&gt;=11,'5、主流烟气检验'!V69&lt;=15),80,0)))</f>
        <v/>
      </c>
      <c r="BF69" s="109" t="str">
        <f>IF('5、主流烟气检验'!W69="","",IF(ABS('5、主流烟气检验'!W69-'5、主流烟气检验'!V69)&lt;=BD69,BE69,0))</f>
        <v/>
      </c>
      <c r="BG69" s="113" t="str">
        <f ca="1" t="shared" si="4"/>
        <v/>
      </c>
    </row>
    <row r="70" ht="12" customHeight="1" spans="2:59">
      <c r="B70" s="77" t="str">
        <f>IF('1、包装标识检验'!B70="","",'1、包装标识检验'!B70)</f>
        <v/>
      </c>
      <c r="C70" s="78" t="str">
        <f>IF('1、包装标识检验'!C70="","",'1、包装标识检验'!C70)</f>
        <v/>
      </c>
      <c r="D70" s="78" t="str">
        <f>IF('1、包装标识检验'!D70="","",'1、包装标识检验'!D70)</f>
        <v/>
      </c>
      <c r="E70" s="78" t="str">
        <f>IF('1、包装标识检验'!E70="","",'1、包装标识检验'!E70)</f>
        <v/>
      </c>
      <c r="F70" s="79" t="str">
        <f>IF('1、包装标识检验'!F70="","",'1、包装标识检验'!F70)</f>
        <v/>
      </c>
      <c r="G70" s="78" t="str">
        <f>IF('1、包装标识检验'!G70="","",'1、包装标识检验'!G70)</f>
        <v/>
      </c>
      <c r="H70" s="78" t="str">
        <f>IF('1、包装标识检验'!H70="","",'1、包装标识检验'!H70)</f>
        <v/>
      </c>
      <c r="I70" s="88" t="str">
        <f>IF('1、包装标识检验'!I70="","",'1、包装标识检验'!I70)</f>
        <v/>
      </c>
      <c r="J70" s="89" t="str">
        <f>IF('1、包装标识检验'!J70="合格","合格",IF('1、包装标识检验'!J70="","",IF('1、包装标识检验'!J70="A类","A类，批否",IF('1、包装标识检验'!J70="B类","B类，合格"))))</f>
        <v/>
      </c>
      <c r="K70" s="90" t="str">
        <f>IF('1、包装标识检验'!J70="","",IF('1、包装标识检验'!J70="合格",100,IF('1、包装标识检验'!J70="A类",0,100-综合判定!J70)))</f>
        <v/>
      </c>
      <c r="L70" s="77" t="str">
        <f ca="1">IF(B70="","",100-SUM(综合判定!P70,综合判定!Q70,综合判定!R70,综合判定!S70,综合判定!T70,综合判定!U70,综合判定!W70,综合判定!V70,综合判定!X70,综合判定!Y70,综合判定!Z70,综合判定!AA70,综合判定!AB70,综合判定!AC70,综合判定!AD70,综合判定!AE70,综合判定!AF70,综合判定!AG70,综合判定!AH70,综合判定!AI70,综合判定!AJ70,综合判定!AK70,综合判定!AL70,综合判定!AM70,综合判定!AN70,综合判定!AO70,综合判定!AP70,综合判定!AQ70,综合判定!AR70,综合判定!AS70))</f>
        <v/>
      </c>
      <c r="M70" s="78" t="str">
        <f ca="1" t="shared" si="1"/>
        <v/>
      </c>
      <c r="N70" s="91" t="str">
        <f ca="1" t="shared" si="2"/>
        <v/>
      </c>
      <c r="O70" s="92"/>
      <c r="P70" s="93" t="str">
        <f>IF('2、物理特性检验'!L70="","",'2、物理特性检验'!L70*0.2)</f>
        <v/>
      </c>
      <c r="Q70" s="95" t="str">
        <f>IF('2、物理特性检验'!O70="","",'2、物理特性检验'!O70*0.5)</f>
        <v/>
      </c>
      <c r="R70" s="95" t="str">
        <f>IF('2、物理特性检验'!R70="","",'2、物理特性检验'!R70*0.2)</f>
        <v/>
      </c>
      <c r="S70" s="95" t="str">
        <f>IF('2、物理特性检验'!U70="","",'2、物理特性检验'!U70*1)</f>
        <v/>
      </c>
      <c r="T70" s="95" t="str">
        <f>IF('2、物理特性检验'!X70="","",'2、物理特性检验'!X70*0.5)</f>
        <v/>
      </c>
      <c r="U70" s="95" t="str">
        <f>IF('2、物理特性检验'!AA70="","",'2、物理特性检验'!AA70*0.2)</f>
        <v/>
      </c>
      <c r="V70" s="95" t="str">
        <f>IF('2、物理特性检验'!AH70="","",IF(('2、物理特性检验'!AH70&gt;13.5)+('2、物理特性检验'!AH70&lt;10.5),6,IF(ABS('2、物理特性检验'!AH70-'2、物理特性检验'!AI70)&gt;1,3,IF(ABS('2、物理特性检验'!AH70-'2、物理特性检验'!AI70)&gt;0.5,2,""))))</f>
        <v/>
      </c>
      <c r="W70" s="95" t="str">
        <f>IF('2、物理特性检验'!AG70="","",'2、物理特性检验'!AG70*15)</f>
        <v/>
      </c>
      <c r="X70" s="95" t="str">
        <f>IF('2、物理特性检验'!AJ70="","",IF(('2、物理特性检验'!AJ70&gt;=3)*('2、物理特性检验'!AL70=0),4,IF(('2、物理特性检验'!AJ70&gt;=3.5)*('2、物理特性检验'!AL70=1),4,"")))</f>
        <v/>
      </c>
      <c r="Y70" s="95" t="str">
        <f>IF('2、物理特性检验'!AK70="","",'2、物理特性检验'!AK70*5)</f>
        <v/>
      </c>
      <c r="Z70" s="97" t="str">
        <f ca="1">IF('3、外观质量检验'!L70="","",SUMIF(外观!$AI:$AJ,'3、外观质量检验'!L70,外观!$AJ:$AJ)*'3、外观质量检验'!M70)</f>
        <v/>
      </c>
      <c r="AA70" s="97" t="str">
        <f ca="1">IF('3、外观质量检验'!O70="","",SUMIF(外观!$AI:$AJ,'3、外观质量检验'!O70,外观!$AJ:$AJ)*'3、外观质量检验'!P70)</f>
        <v/>
      </c>
      <c r="AB70" s="97" t="str">
        <f ca="1">IF('3、外观质量检验'!R70="","",SUMIF(外观!$AI:$AJ,'3、外观质量检验'!R70,外观!$AJ:$AJ)*'3、外观质量检验'!S70)</f>
        <v/>
      </c>
      <c r="AC70" s="97" t="str">
        <f ca="1">IF('3、外观质量检验'!U70="","",SUMIF(外观!$AI:$AJ,'3、外观质量检验'!U70,外观!$AJ:$AJ)*'3、外观质量检验'!V70)</f>
        <v/>
      </c>
      <c r="AD70" s="97" t="str">
        <f ca="1">IF('3、外观质量检验'!X70="","",SUMIF(外观!$AI:$AJ,'3、外观质量检验'!X70,外观!$AJ:$AJ)*'3、外观质量检验'!Y70)</f>
        <v/>
      </c>
      <c r="AE70" s="97" t="str">
        <f ca="1">IF('3、外观质量检验'!AB70="","",SUMIF(外观!$AI:$AJ,'3、外观质量检验'!AB70,外观!$AJ:$AJ)*'3、外观质量检验'!AC70)</f>
        <v/>
      </c>
      <c r="AF70" s="97" t="str">
        <f ca="1">IF('3、外观质量检验'!AE70="","",SUMIF(外观!$AI:$AJ,'3、外观质量检验'!AE70,外观!$AJ:$AJ)*'3、外观质量检验'!AF70)</f>
        <v/>
      </c>
      <c r="AG70" s="97" t="str">
        <f ca="1">IF('3、外观质量检验'!AH70="","",SUMIF(外观!$AI:$AJ,'3、外观质量检验'!AH70,外观!$AJ:$AJ)*'3、外观质量检验'!AI70)</f>
        <v/>
      </c>
      <c r="AH70" s="97" t="str">
        <f ca="1">IF('3、外观质量检验'!AK70="","",SUMIF(外观!$AI:$AJ,'3、外观质量检验'!AK70,外观!$AJ:$AJ)*'3、外观质量检验'!AL70)</f>
        <v/>
      </c>
      <c r="AI70" s="97" t="str">
        <f ca="1">IF('3、外观质量检验'!AN70="","",SUMIF(外观!$AI:$AJ,'3、外观质量检验'!AN70,外观!$AJ:$AJ)*'3、外观质量检验'!AO70)</f>
        <v/>
      </c>
      <c r="AJ70" s="97" t="str">
        <f ca="1">IF('3、外观质量检验'!AR70="","",SUMIF(外观!$AI:$AJ,'3、外观质量检验'!AR70,外观!$AJ:$AJ)*'3、外观质量检验'!AS70)</f>
        <v/>
      </c>
      <c r="AK70" s="97" t="str">
        <f ca="1">IF('3、外观质量检验'!AU70="","",SUMIF(外观!$AI:$AJ,'3、外观质量检验'!AU70,外观!$AJ:$AJ)*'3、外观质量检验'!AV70)</f>
        <v/>
      </c>
      <c r="AL70" s="97" t="str">
        <f ca="1">IF('3、外观质量检验'!AX70="","",SUMIF(外观!$AI:$AJ,'3、外观质量检验'!AX70,外观!$AJ:$AJ)*'3、外观质量检验'!AY70)</f>
        <v/>
      </c>
      <c r="AM70" s="97" t="str">
        <f ca="1">IF('3、外观质量检验'!BA70="","",SUMIF(外观!$AI:$AJ,'3、外观质量检验'!BA70,外观!$AJ:$AJ)*'3、外观质量检验'!BB70)</f>
        <v/>
      </c>
      <c r="AN70" s="97" t="str">
        <f ca="1">IF('3、外观质量检验'!BD70="","",SUMIF(外观!$AI:$AJ,'3、外观质量检验'!BD70,外观!$AJ:$AJ)*'3、外观质量检验'!BE70)</f>
        <v/>
      </c>
      <c r="AO70" s="97" t="str">
        <f ca="1">IF('3、外观质量检验'!BH70="","",SUMIF(外观!$AI:$AJ,'3、外观质量检验'!BH70,外观!$AJ:$AJ)*'3、外观质量检验'!BI70)</f>
        <v/>
      </c>
      <c r="AP70" s="97" t="str">
        <f ca="1">IF('3、外观质量检验'!BK70="","",SUMIF(外观!$AI:$AJ,'3、外观质量检验'!BK70,外观!$AJ:$AJ)*'3、外观质量检验'!BL70)</f>
        <v/>
      </c>
      <c r="AQ70" s="97" t="str">
        <f ca="1">IF('3、外观质量检验'!BN70="","",SUMIF(外观!$AI:$AJ,'3、外观质量检验'!BN70,外观!$AJ:$AJ)*'3、外观质量检验'!BO70)</f>
        <v/>
      </c>
      <c r="AR70" s="97" t="str">
        <f ca="1">IF('3、外观质量检验'!BQ70="","",SUMIF(外观!$AI:$AJ,'3、外观质量检验'!BQ70,外观!$AJ:$AJ)*'3、外观质量检验'!BR70)</f>
        <v/>
      </c>
      <c r="AS70" s="103" t="str">
        <f ca="1">IF('3、外观质量检验'!BT70="","",SUMIF(外观!$AI:$AJ,'3、外观质量检验'!BT70,外观!$AJ:$AJ)*'3、外观质量检验'!BU70)</f>
        <v/>
      </c>
      <c r="AT70" s="104" t="str">
        <f>IF(('4、感官质量检验'!L70="")+('4、感官质量检验'!M70="")+('4、感官质量检验'!N70="")+('4、感官质量检验'!O70="")+('4、感官质量检验'!P70="")+('4、感官质量检验'!Q70=""),"",SUM('4、感官质量检验'!L70:Q70))</f>
        <v/>
      </c>
      <c r="AU70" s="105" t="str">
        <f>IF('4、感官质量检验'!K70="","",'4、感官质量检验'!K70)</f>
        <v/>
      </c>
      <c r="AV70" s="106" t="str">
        <f>IF('4、感官质量检验'!D70="","",IF('4、感官质量检验'!D70="一类",85,IF('4、感官质量检验'!D70="二、三类",75,60)))</f>
        <v/>
      </c>
      <c r="AW70" s="109" t="str">
        <f>IF(AND(综合判定!AT70="",'4、感官质量检验'!K70=""),"",IF(OR('4、感官质量检验'!K70="异味",'4、感官质量检验'!K70="霉变",'4、感官质量检验'!K70="异味及霉变",综合判定!AT70&lt;AV70),"A类缺陷，批否",IF(综合判定!AT70&lt;('4、感官质量检验'!J70-2),"B类","合格")))</f>
        <v/>
      </c>
      <c r="AX70" s="110" t="str">
        <f>IF('5、主流烟气检验'!R70="","",IF(('5、主流烟气检验'!R70&lt;=4),1,IF(AND('5、主流烟气检验'!R70&gt;=5,'5、主流烟气检验'!R70&lt;=9),1.5,2)))</f>
        <v/>
      </c>
      <c r="AY70" s="106" t="str">
        <f>IF('5、主流烟气检验'!R70="","",IF('5、主流烟气检验'!R70&lt;=8,100,IF(AND('5、主流烟气检验'!R70&gt;=9,'5、主流烟气检验'!R70&lt;=12),80,0)))</f>
        <v/>
      </c>
      <c r="AZ70" s="106" t="str">
        <f>IF('5、主流烟气检验'!S70="","",IF(ABS('5、主流烟气检验'!R70-'5、主流烟气检验'!S70)&lt;=AX70,AY70,0))</f>
        <v/>
      </c>
      <c r="BA70" s="78" t="str">
        <f t="shared" si="3"/>
        <v/>
      </c>
      <c r="BB70" s="106" t="str">
        <f>IF('5、主流烟气检验'!T70="","",IF(('5、主流烟气检验'!T70&lt;=0.4),0.1,IF(AND('5、主流烟气检验'!T70&gt;=0.5,'5、主流烟气检验'!T70&lt;=1),0.2,0.3)))</f>
        <v/>
      </c>
      <c r="BC70" s="106" t="str">
        <f>IF('5、主流烟气检验'!U70="","",IF(ABS('5、主流烟气检验'!T70-'5、主流烟气检验'!U70)&lt;=BB70,100,0))</f>
        <v/>
      </c>
      <c r="BD70" s="106" t="str">
        <f>IF('5、主流烟气检验'!V70="","",IF(('5、主流烟气检验'!V70&lt;=4),1,IF(AND('5、主流烟气检验'!V70&gt;=5,'5、主流烟气检验'!V70&lt;=10),2,3)))</f>
        <v/>
      </c>
      <c r="BE70" s="106" t="str">
        <f>IF('5、主流烟气检验'!V70="","",IF('5、主流烟气检验'!V70&lt;=10,100,IF(AND('5、主流烟气检验'!V70&gt;=11,'5、主流烟气检验'!V70&lt;=15),80,0)))</f>
        <v/>
      </c>
      <c r="BF70" s="109" t="str">
        <f>IF('5、主流烟气检验'!W70="","",IF(ABS('5、主流烟气检验'!W70-'5、主流烟气检验'!V70)&lt;=BD70,BE70,0))</f>
        <v/>
      </c>
      <c r="BG70" s="113" t="str">
        <f ca="1" t="shared" ref="BG70:BG101" si="5">IF((K70="")+(L70="")+(AT70="")+(AZ70="")+(BC70="")+(BF70=""),"",0.05*K70+0.25*L70+0.35*AT70+0.25*AZ70+0.05*BC70+0.05*BF70)</f>
        <v/>
      </c>
    </row>
    <row r="71" ht="12" customHeight="1" spans="2:59">
      <c r="B71" s="77" t="str">
        <f>IF('1、包装标识检验'!B71="","",'1、包装标识检验'!B71)</f>
        <v/>
      </c>
      <c r="C71" s="78" t="str">
        <f>IF('1、包装标识检验'!C71="","",'1、包装标识检验'!C71)</f>
        <v/>
      </c>
      <c r="D71" s="78" t="str">
        <f>IF('1、包装标识检验'!D71="","",'1、包装标识检验'!D71)</f>
        <v/>
      </c>
      <c r="E71" s="78" t="str">
        <f>IF('1、包装标识检验'!E71="","",'1、包装标识检验'!E71)</f>
        <v/>
      </c>
      <c r="F71" s="79" t="str">
        <f>IF('1、包装标识检验'!F71="","",'1、包装标识检验'!F71)</f>
        <v/>
      </c>
      <c r="G71" s="78" t="str">
        <f>IF('1、包装标识检验'!G71="","",'1、包装标识检验'!G71)</f>
        <v/>
      </c>
      <c r="H71" s="78" t="str">
        <f>IF('1、包装标识检验'!H71="","",'1、包装标识检验'!H71)</f>
        <v/>
      </c>
      <c r="I71" s="88" t="str">
        <f>IF('1、包装标识检验'!I71="","",'1、包装标识检验'!I71)</f>
        <v/>
      </c>
      <c r="J71" s="89" t="str">
        <f>IF('1、包装标识检验'!J71="合格","合格",IF('1、包装标识检验'!J71="","",IF('1、包装标识检验'!J71="A类","A类，批否",IF('1、包装标识检验'!J71="B类","B类，合格"))))</f>
        <v/>
      </c>
      <c r="K71" s="90" t="str">
        <f>IF('1、包装标识检验'!J71="","",IF('1、包装标识检验'!J71="合格",100,IF('1、包装标识检验'!J71="A类",0,100-综合判定!J71)))</f>
        <v/>
      </c>
      <c r="L71" s="77" t="str">
        <f ca="1">IF(B71="","",100-SUM(综合判定!P71,综合判定!Q71,综合判定!R71,综合判定!S71,综合判定!T71,综合判定!U71,综合判定!W71,综合判定!V71,综合判定!X71,综合判定!Y71,综合判定!Z71,综合判定!AA71,综合判定!AB71,综合判定!AC71,综合判定!AD71,综合判定!AE71,综合判定!AF71,综合判定!AG71,综合判定!AH71,综合判定!AI71,综合判定!AJ71,综合判定!AK71,综合判定!AL71,综合判定!AM71,综合判定!AN71,综合判定!AO71,综合判定!AP71,综合判定!AQ71,综合判定!AR71,综合判定!AS71))</f>
        <v/>
      </c>
      <c r="M71" s="78" t="str">
        <f ca="1" t="shared" ref="M71:M134" si="6">IF(L71="","",IF(L71&gt;=92,"A档水平",IF(AND(L71&gt;=82,L71&lt;92),"B档水平",IF(AND(L71&gt;=70,L71&lt;82),"C档水平","D档水平"))))</f>
        <v/>
      </c>
      <c r="N71" s="91" t="str">
        <f ca="1" t="shared" ref="N71:N134" si="7">IF(L71="","",IF(L71&lt;60,"按GB5606手工判定","合格"))</f>
        <v/>
      </c>
      <c r="O71" s="92"/>
      <c r="P71" s="93" t="str">
        <f>IF('2、物理特性检验'!L71="","",'2、物理特性检验'!L71*0.2)</f>
        <v/>
      </c>
      <c r="Q71" s="95" t="str">
        <f>IF('2、物理特性检验'!O71="","",'2、物理特性检验'!O71*0.5)</f>
        <v/>
      </c>
      <c r="R71" s="95" t="str">
        <f>IF('2、物理特性检验'!R71="","",'2、物理特性检验'!R71*0.2)</f>
        <v/>
      </c>
      <c r="S71" s="95" t="str">
        <f>IF('2、物理特性检验'!U71="","",'2、物理特性检验'!U71*1)</f>
        <v/>
      </c>
      <c r="T71" s="95" t="str">
        <f>IF('2、物理特性检验'!X71="","",'2、物理特性检验'!X71*0.5)</f>
        <v/>
      </c>
      <c r="U71" s="95" t="str">
        <f>IF('2、物理特性检验'!AA71="","",'2、物理特性检验'!AA71*0.2)</f>
        <v/>
      </c>
      <c r="V71" s="95" t="str">
        <f>IF('2、物理特性检验'!AH71="","",IF(('2、物理特性检验'!AH71&gt;13.5)+('2、物理特性检验'!AH71&lt;10.5),6,IF(ABS('2、物理特性检验'!AH71-'2、物理特性检验'!AI71)&gt;1,3,IF(ABS('2、物理特性检验'!AH71-'2、物理特性检验'!AI71)&gt;0.5,2,""))))</f>
        <v/>
      </c>
      <c r="W71" s="95" t="str">
        <f>IF('2、物理特性检验'!AG71="","",'2、物理特性检验'!AG71*15)</f>
        <v/>
      </c>
      <c r="X71" s="95" t="str">
        <f>IF('2、物理特性检验'!AJ71="","",IF(('2、物理特性检验'!AJ71&gt;=3)*('2、物理特性检验'!AL71=0),4,IF(('2、物理特性检验'!AJ71&gt;=3.5)*('2、物理特性检验'!AL71=1),4,"")))</f>
        <v/>
      </c>
      <c r="Y71" s="95" t="str">
        <f>IF('2、物理特性检验'!AK71="","",'2、物理特性检验'!AK71*5)</f>
        <v/>
      </c>
      <c r="Z71" s="97" t="str">
        <f ca="1">IF('3、外观质量检验'!L71="","",SUMIF(外观!$AI:$AJ,'3、外观质量检验'!L71,外观!$AJ:$AJ)*'3、外观质量检验'!M71)</f>
        <v/>
      </c>
      <c r="AA71" s="97" t="str">
        <f ca="1">IF('3、外观质量检验'!O71="","",SUMIF(外观!$AI:$AJ,'3、外观质量检验'!O71,外观!$AJ:$AJ)*'3、外观质量检验'!P71)</f>
        <v/>
      </c>
      <c r="AB71" s="97" t="str">
        <f ca="1">IF('3、外观质量检验'!R71="","",SUMIF(外观!$AI:$AJ,'3、外观质量检验'!R71,外观!$AJ:$AJ)*'3、外观质量检验'!S71)</f>
        <v/>
      </c>
      <c r="AC71" s="97" t="str">
        <f ca="1">IF('3、外观质量检验'!U71="","",SUMIF(外观!$AI:$AJ,'3、外观质量检验'!U71,外观!$AJ:$AJ)*'3、外观质量检验'!V71)</f>
        <v/>
      </c>
      <c r="AD71" s="97" t="str">
        <f ca="1">IF('3、外观质量检验'!X71="","",SUMIF(外观!$AI:$AJ,'3、外观质量检验'!X71,外观!$AJ:$AJ)*'3、外观质量检验'!Y71)</f>
        <v/>
      </c>
      <c r="AE71" s="97" t="str">
        <f ca="1">IF('3、外观质量检验'!AB71="","",SUMIF(外观!$AI:$AJ,'3、外观质量检验'!AB71,外观!$AJ:$AJ)*'3、外观质量检验'!AC71)</f>
        <v/>
      </c>
      <c r="AF71" s="97" t="str">
        <f ca="1">IF('3、外观质量检验'!AE71="","",SUMIF(外观!$AI:$AJ,'3、外观质量检验'!AE71,外观!$AJ:$AJ)*'3、外观质量检验'!AF71)</f>
        <v/>
      </c>
      <c r="AG71" s="97" t="str">
        <f ca="1">IF('3、外观质量检验'!AH71="","",SUMIF(外观!$AI:$AJ,'3、外观质量检验'!AH71,外观!$AJ:$AJ)*'3、外观质量检验'!AI71)</f>
        <v/>
      </c>
      <c r="AH71" s="97" t="str">
        <f ca="1">IF('3、外观质量检验'!AK71="","",SUMIF(外观!$AI:$AJ,'3、外观质量检验'!AK71,外观!$AJ:$AJ)*'3、外观质量检验'!AL71)</f>
        <v/>
      </c>
      <c r="AI71" s="97" t="str">
        <f ca="1">IF('3、外观质量检验'!AN71="","",SUMIF(外观!$AI:$AJ,'3、外观质量检验'!AN71,外观!$AJ:$AJ)*'3、外观质量检验'!AO71)</f>
        <v/>
      </c>
      <c r="AJ71" s="97" t="str">
        <f ca="1">IF('3、外观质量检验'!AR71="","",SUMIF(外观!$AI:$AJ,'3、外观质量检验'!AR71,外观!$AJ:$AJ)*'3、外观质量检验'!AS71)</f>
        <v/>
      </c>
      <c r="AK71" s="97" t="str">
        <f ca="1">IF('3、外观质量检验'!AU71="","",SUMIF(外观!$AI:$AJ,'3、外观质量检验'!AU71,外观!$AJ:$AJ)*'3、外观质量检验'!AV71)</f>
        <v/>
      </c>
      <c r="AL71" s="97" t="str">
        <f ca="1">IF('3、外观质量检验'!AX71="","",SUMIF(外观!$AI:$AJ,'3、外观质量检验'!AX71,外观!$AJ:$AJ)*'3、外观质量检验'!AY71)</f>
        <v/>
      </c>
      <c r="AM71" s="97" t="str">
        <f ca="1">IF('3、外观质量检验'!BA71="","",SUMIF(外观!$AI:$AJ,'3、外观质量检验'!BA71,外观!$AJ:$AJ)*'3、外观质量检验'!BB71)</f>
        <v/>
      </c>
      <c r="AN71" s="97" t="str">
        <f ca="1">IF('3、外观质量检验'!BD71="","",SUMIF(外观!$AI:$AJ,'3、外观质量检验'!BD71,外观!$AJ:$AJ)*'3、外观质量检验'!BE71)</f>
        <v/>
      </c>
      <c r="AO71" s="97" t="str">
        <f ca="1">IF('3、外观质量检验'!BH71="","",SUMIF(外观!$AI:$AJ,'3、外观质量检验'!BH71,外观!$AJ:$AJ)*'3、外观质量检验'!BI71)</f>
        <v/>
      </c>
      <c r="AP71" s="97" t="str">
        <f ca="1">IF('3、外观质量检验'!BK71="","",SUMIF(外观!$AI:$AJ,'3、外观质量检验'!BK71,外观!$AJ:$AJ)*'3、外观质量检验'!BL71)</f>
        <v/>
      </c>
      <c r="AQ71" s="97" t="str">
        <f ca="1">IF('3、外观质量检验'!BN71="","",SUMIF(外观!$AI:$AJ,'3、外观质量检验'!BN71,外观!$AJ:$AJ)*'3、外观质量检验'!BO71)</f>
        <v/>
      </c>
      <c r="AR71" s="97" t="str">
        <f ca="1">IF('3、外观质量检验'!BQ71="","",SUMIF(外观!$AI:$AJ,'3、外观质量检验'!BQ71,外观!$AJ:$AJ)*'3、外观质量检验'!BR71)</f>
        <v/>
      </c>
      <c r="AS71" s="103" t="str">
        <f ca="1">IF('3、外观质量检验'!BT71="","",SUMIF(外观!$AI:$AJ,'3、外观质量检验'!BT71,外观!$AJ:$AJ)*'3、外观质量检验'!BU71)</f>
        <v/>
      </c>
      <c r="AT71" s="104" t="str">
        <f>IF(('4、感官质量检验'!L71="")+('4、感官质量检验'!M71="")+('4、感官质量检验'!N71="")+('4、感官质量检验'!O71="")+('4、感官质量检验'!P71="")+('4、感官质量检验'!Q71=""),"",SUM('4、感官质量检验'!L71:Q71))</f>
        <v/>
      </c>
      <c r="AU71" s="105" t="str">
        <f>IF('4、感官质量检验'!K71="","",'4、感官质量检验'!K71)</f>
        <v/>
      </c>
      <c r="AV71" s="106" t="str">
        <f>IF('4、感官质量检验'!D71="","",IF('4、感官质量检验'!D71="一类",85,IF('4、感官质量检验'!D71="二、三类",75,60)))</f>
        <v/>
      </c>
      <c r="AW71" s="109" t="str">
        <f>IF(AND(综合判定!AT71="",'4、感官质量检验'!K71=""),"",IF(OR('4、感官质量检验'!K71="异味",'4、感官质量检验'!K71="霉变",'4、感官质量检验'!K71="异味及霉变",综合判定!AT71&lt;AV71),"A类缺陷，批否",IF(综合判定!AT71&lt;('4、感官质量检验'!J71-2),"B类","合格")))</f>
        <v/>
      </c>
      <c r="AX71" s="110" t="str">
        <f>IF('5、主流烟气检验'!R71="","",IF(('5、主流烟气检验'!R71&lt;=4),1,IF(AND('5、主流烟气检验'!R71&gt;=5,'5、主流烟气检验'!R71&lt;=9),1.5,2)))</f>
        <v/>
      </c>
      <c r="AY71" s="106" t="str">
        <f>IF('5、主流烟气检验'!R71="","",IF('5、主流烟气检验'!R71&lt;=8,100,IF(AND('5、主流烟气检验'!R71&gt;=9,'5、主流烟气检验'!R71&lt;=12),80,0)))</f>
        <v/>
      </c>
      <c r="AZ71" s="106" t="str">
        <f>IF('5、主流烟气检验'!S71="","",IF(ABS('5、主流烟气检验'!R71-'5、主流烟气检验'!S71)&lt;=AX71,AY71,0))</f>
        <v/>
      </c>
      <c r="BA71" s="78" t="str">
        <f t="shared" ref="BA71:BA134" si="8">IF(AZ71="","",IF(AZ71=0,"批否","合格"))</f>
        <v/>
      </c>
      <c r="BB71" s="106" t="str">
        <f>IF('5、主流烟气检验'!T71="","",IF(('5、主流烟气检验'!T71&lt;=0.4),0.1,IF(AND('5、主流烟气检验'!T71&gt;=0.5,'5、主流烟气检验'!T71&lt;=1),0.2,0.3)))</f>
        <v/>
      </c>
      <c r="BC71" s="106" t="str">
        <f>IF('5、主流烟气检验'!U71="","",IF(ABS('5、主流烟气检验'!T71-'5、主流烟气检验'!U71)&lt;=BB71,100,0))</f>
        <v/>
      </c>
      <c r="BD71" s="106" t="str">
        <f>IF('5、主流烟气检验'!V71="","",IF(('5、主流烟气检验'!V71&lt;=4),1,IF(AND('5、主流烟气检验'!V71&gt;=5,'5、主流烟气检验'!V71&lt;=10),2,3)))</f>
        <v/>
      </c>
      <c r="BE71" s="106" t="str">
        <f>IF('5、主流烟气检验'!V71="","",IF('5、主流烟气检验'!V71&lt;=10,100,IF(AND('5、主流烟气检验'!V71&gt;=11,'5、主流烟气检验'!V71&lt;=15),80,0)))</f>
        <v/>
      </c>
      <c r="BF71" s="109" t="str">
        <f>IF('5、主流烟气检验'!W71="","",IF(ABS('5、主流烟气检验'!W71-'5、主流烟气检验'!V71)&lt;=BD71,BE71,0))</f>
        <v/>
      </c>
      <c r="BG71" s="113" t="str">
        <f ca="1" t="shared" si="5"/>
        <v/>
      </c>
    </row>
    <row r="72" ht="12" customHeight="1" spans="2:59">
      <c r="B72" s="77" t="str">
        <f>IF('1、包装标识检验'!B72="","",'1、包装标识检验'!B72)</f>
        <v/>
      </c>
      <c r="C72" s="78" t="str">
        <f>IF('1、包装标识检验'!C72="","",'1、包装标识检验'!C72)</f>
        <v/>
      </c>
      <c r="D72" s="78" t="str">
        <f>IF('1、包装标识检验'!D72="","",'1、包装标识检验'!D72)</f>
        <v/>
      </c>
      <c r="E72" s="78" t="str">
        <f>IF('1、包装标识检验'!E72="","",'1、包装标识检验'!E72)</f>
        <v/>
      </c>
      <c r="F72" s="79" t="str">
        <f>IF('1、包装标识检验'!F72="","",'1、包装标识检验'!F72)</f>
        <v/>
      </c>
      <c r="G72" s="78" t="str">
        <f>IF('1、包装标识检验'!G72="","",'1、包装标识检验'!G72)</f>
        <v/>
      </c>
      <c r="H72" s="78" t="str">
        <f>IF('1、包装标识检验'!H72="","",'1、包装标识检验'!H72)</f>
        <v/>
      </c>
      <c r="I72" s="88" t="str">
        <f>IF('1、包装标识检验'!I72="","",'1、包装标识检验'!I72)</f>
        <v/>
      </c>
      <c r="J72" s="89" t="str">
        <f>IF('1、包装标识检验'!J72="合格","合格",IF('1、包装标识检验'!J72="","",IF('1、包装标识检验'!J72="A类","A类，批否",IF('1、包装标识检验'!J72="B类","B类，合格"))))</f>
        <v/>
      </c>
      <c r="K72" s="90" t="str">
        <f>IF('1、包装标识检验'!J72="","",IF('1、包装标识检验'!J72="合格",100,IF('1、包装标识检验'!J72="A类",0,100-综合判定!J72)))</f>
        <v/>
      </c>
      <c r="L72" s="77" t="str">
        <f ca="1">IF(B72="","",100-SUM(综合判定!P72,综合判定!Q72,综合判定!R72,综合判定!S72,综合判定!T72,综合判定!U72,综合判定!W72,综合判定!V72,综合判定!X72,综合判定!Y72,综合判定!Z72,综合判定!AA72,综合判定!AB72,综合判定!AC72,综合判定!AD72,综合判定!AE72,综合判定!AF72,综合判定!AG72,综合判定!AH72,综合判定!AI72,综合判定!AJ72,综合判定!AK72,综合判定!AL72,综合判定!AM72,综合判定!AN72,综合判定!AO72,综合判定!AP72,综合判定!AQ72,综合判定!AR72,综合判定!AS72))</f>
        <v/>
      </c>
      <c r="M72" s="78" t="str">
        <f ca="1" t="shared" si="6"/>
        <v/>
      </c>
      <c r="N72" s="91" t="str">
        <f ca="1" t="shared" si="7"/>
        <v/>
      </c>
      <c r="O72" s="92"/>
      <c r="P72" s="93" t="str">
        <f>IF('2、物理特性检验'!L72="","",'2、物理特性检验'!L72*0.2)</f>
        <v/>
      </c>
      <c r="Q72" s="95" t="str">
        <f>IF('2、物理特性检验'!O72="","",'2、物理特性检验'!O72*0.5)</f>
        <v/>
      </c>
      <c r="R72" s="95" t="str">
        <f>IF('2、物理特性检验'!R72="","",'2、物理特性检验'!R72*0.2)</f>
        <v/>
      </c>
      <c r="S72" s="95" t="str">
        <f>IF('2、物理特性检验'!U72="","",'2、物理特性检验'!U72*1)</f>
        <v/>
      </c>
      <c r="T72" s="95" t="str">
        <f>IF('2、物理特性检验'!X72="","",'2、物理特性检验'!X72*0.5)</f>
        <v/>
      </c>
      <c r="U72" s="95" t="str">
        <f>IF('2、物理特性检验'!AA72="","",'2、物理特性检验'!AA72*0.2)</f>
        <v/>
      </c>
      <c r="V72" s="95" t="str">
        <f>IF('2、物理特性检验'!AH72="","",IF(('2、物理特性检验'!AH72&gt;13.5)+('2、物理特性检验'!AH72&lt;10.5),6,IF(ABS('2、物理特性检验'!AH72-'2、物理特性检验'!AI72)&gt;1,3,IF(ABS('2、物理特性检验'!AH72-'2、物理特性检验'!AI72)&gt;0.5,2,""))))</f>
        <v/>
      </c>
      <c r="W72" s="95" t="str">
        <f>IF('2、物理特性检验'!AG72="","",'2、物理特性检验'!AG72*15)</f>
        <v/>
      </c>
      <c r="X72" s="95" t="str">
        <f>IF('2、物理特性检验'!AJ72="","",IF(('2、物理特性检验'!AJ72&gt;=3)*('2、物理特性检验'!AL72=0),4,IF(('2、物理特性检验'!AJ72&gt;=3.5)*('2、物理特性检验'!AL72=1),4,"")))</f>
        <v/>
      </c>
      <c r="Y72" s="95" t="str">
        <f>IF('2、物理特性检验'!AK72="","",'2、物理特性检验'!AK72*5)</f>
        <v/>
      </c>
      <c r="Z72" s="97" t="str">
        <f ca="1">IF('3、外观质量检验'!L72="","",SUMIF(外观!$AI:$AJ,'3、外观质量检验'!L72,外观!$AJ:$AJ)*'3、外观质量检验'!M72)</f>
        <v/>
      </c>
      <c r="AA72" s="97" t="str">
        <f ca="1">IF('3、外观质量检验'!O72="","",SUMIF(外观!$AI:$AJ,'3、外观质量检验'!O72,外观!$AJ:$AJ)*'3、外观质量检验'!P72)</f>
        <v/>
      </c>
      <c r="AB72" s="97" t="str">
        <f ca="1">IF('3、外观质量检验'!R72="","",SUMIF(外观!$AI:$AJ,'3、外观质量检验'!R72,外观!$AJ:$AJ)*'3、外观质量检验'!S72)</f>
        <v/>
      </c>
      <c r="AC72" s="97" t="str">
        <f ca="1">IF('3、外观质量检验'!U72="","",SUMIF(外观!$AI:$AJ,'3、外观质量检验'!U72,外观!$AJ:$AJ)*'3、外观质量检验'!V72)</f>
        <v/>
      </c>
      <c r="AD72" s="97" t="str">
        <f ca="1">IF('3、外观质量检验'!X72="","",SUMIF(外观!$AI:$AJ,'3、外观质量检验'!X72,外观!$AJ:$AJ)*'3、外观质量检验'!Y72)</f>
        <v/>
      </c>
      <c r="AE72" s="97" t="str">
        <f ca="1">IF('3、外观质量检验'!AB72="","",SUMIF(外观!$AI:$AJ,'3、外观质量检验'!AB72,外观!$AJ:$AJ)*'3、外观质量检验'!AC72)</f>
        <v/>
      </c>
      <c r="AF72" s="97" t="str">
        <f ca="1">IF('3、外观质量检验'!AE72="","",SUMIF(外观!$AI:$AJ,'3、外观质量检验'!AE72,外观!$AJ:$AJ)*'3、外观质量检验'!AF72)</f>
        <v/>
      </c>
      <c r="AG72" s="97" t="str">
        <f ca="1">IF('3、外观质量检验'!AH72="","",SUMIF(外观!$AI:$AJ,'3、外观质量检验'!AH72,外观!$AJ:$AJ)*'3、外观质量检验'!AI72)</f>
        <v/>
      </c>
      <c r="AH72" s="97" t="str">
        <f ca="1">IF('3、外观质量检验'!AK72="","",SUMIF(外观!$AI:$AJ,'3、外观质量检验'!AK72,外观!$AJ:$AJ)*'3、外观质量检验'!AL72)</f>
        <v/>
      </c>
      <c r="AI72" s="97" t="str">
        <f ca="1">IF('3、外观质量检验'!AN72="","",SUMIF(外观!$AI:$AJ,'3、外观质量检验'!AN72,外观!$AJ:$AJ)*'3、外观质量检验'!AO72)</f>
        <v/>
      </c>
      <c r="AJ72" s="97" t="str">
        <f ca="1">IF('3、外观质量检验'!AR72="","",SUMIF(外观!$AI:$AJ,'3、外观质量检验'!AR72,外观!$AJ:$AJ)*'3、外观质量检验'!AS72)</f>
        <v/>
      </c>
      <c r="AK72" s="97" t="str">
        <f ca="1">IF('3、外观质量检验'!AU72="","",SUMIF(外观!$AI:$AJ,'3、外观质量检验'!AU72,外观!$AJ:$AJ)*'3、外观质量检验'!AV72)</f>
        <v/>
      </c>
      <c r="AL72" s="97" t="str">
        <f ca="1">IF('3、外观质量检验'!AX72="","",SUMIF(外观!$AI:$AJ,'3、外观质量检验'!AX72,外观!$AJ:$AJ)*'3、外观质量检验'!AY72)</f>
        <v/>
      </c>
      <c r="AM72" s="97" t="str">
        <f ca="1">IF('3、外观质量检验'!BA72="","",SUMIF(外观!$AI:$AJ,'3、外观质量检验'!BA72,外观!$AJ:$AJ)*'3、外观质量检验'!BB72)</f>
        <v/>
      </c>
      <c r="AN72" s="97" t="str">
        <f ca="1">IF('3、外观质量检验'!BD72="","",SUMIF(外观!$AI:$AJ,'3、外观质量检验'!BD72,外观!$AJ:$AJ)*'3、外观质量检验'!BE72)</f>
        <v/>
      </c>
      <c r="AO72" s="97" t="str">
        <f ca="1">IF('3、外观质量检验'!BH72="","",SUMIF(外观!$AI:$AJ,'3、外观质量检验'!BH72,外观!$AJ:$AJ)*'3、外观质量检验'!BI72)</f>
        <v/>
      </c>
      <c r="AP72" s="97" t="str">
        <f ca="1">IF('3、外观质量检验'!BK72="","",SUMIF(外观!$AI:$AJ,'3、外观质量检验'!BK72,外观!$AJ:$AJ)*'3、外观质量检验'!BL72)</f>
        <v/>
      </c>
      <c r="AQ72" s="97" t="str">
        <f ca="1">IF('3、外观质量检验'!BN72="","",SUMIF(外观!$AI:$AJ,'3、外观质量检验'!BN72,外观!$AJ:$AJ)*'3、外观质量检验'!BO72)</f>
        <v/>
      </c>
      <c r="AR72" s="97" t="str">
        <f ca="1">IF('3、外观质量检验'!BQ72="","",SUMIF(外观!$AI:$AJ,'3、外观质量检验'!BQ72,外观!$AJ:$AJ)*'3、外观质量检验'!BR72)</f>
        <v/>
      </c>
      <c r="AS72" s="103" t="str">
        <f ca="1">IF('3、外观质量检验'!BT72="","",SUMIF(外观!$AI:$AJ,'3、外观质量检验'!BT72,外观!$AJ:$AJ)*'3、外观质量检验'!BU72)</f>
        <v/>
      </c>
      <c r="AT72" s="104" t="str">
        <f>IF(('4、感官质量检验'!L72="")+('4、感官质量检验'!M72="")+('4、感官质量检验'!N72="")+('4、感官质量检验'!O72="")+('4、感官质量检验'!P72="")+('4、感官质量检验'!Q72=""),"",SUM('4、感官质量检验'!L72:Q72))</f>
        <v/>
      </c>
      <c r="AU72" s="105" t="str">
        <f>IF('4、感官质量检验'!K72="","",'4、感官质量检验'!K72)</f>
        <v/>
      </c>
      <c r="AV72" s="106" t="str">
        <f>IF('4、感官质量检验'!D72="","",IF('4、感官质量检验'!D72="一类",85,IF('4、感官质量检验'!D72="二、三类",75,60)))</f>
        <v/>
      </c>
      <c r="AW72" s="109" t="str">
        <f>IF(AND(综合判定!AT72="",'4、感官质量检验'!K72=""),"",IF(OR('4、感官质量检验'!K72="异味",'4、感官质量检验'!K72="霉变",'4、感官质量检验'!K72="异味及霉变",综合判定!AT72&lt;AV72),"A类缺陷，批否",IF(综合判定!AT72&lt;('4、感官质量检验'!J72-2),"B类","合格")))</f>
        <v/>
      </c>
      <c r="AX72" s="110" t="str">
        <f>IF('5、主流烟气检验'!R72="","",IF(('5、主流烟气检验'!R72&lt;=4),1,IF(AND('5、主流烟气检验'!R72&gt;=5,'5、主流烟气检验'!R72&lt;=9),1.5,2)))</f>
        <v/>
      </c>
      <c r="AY72" s="106" t="str">
        <f>IF('5、主流烟气检验'!R72="","",IF('5、主流烟气检验'!R72&lt;=8,100,IF(AND('5、主流烟气检验'!R72&gt;=9,'5、主流烟气检验'!R72&lt;=12),80,0)))</f>
        <v/>
      </c>
      <c r="AZ72" s="106" t="str">
        <f>IF('5、主流烟气检验'!S72="","",IF(ABS('5、主流烟气检验'!R72-'5、主流烟气检验'!S72)&lt;=AX72,AY72,0))</f>
        <v/>
      </c>
      <c r="BA72" s="78" t="str">
        <f t="shared" si="8"/>
        <v/>
      </c>
      <c r="BB72" s="106" t="str">
        <f>IF('5、主流烟气检验'!T72="","",IF(('5、主流烟气检验'!T72&lt;=0.4),0.1,IF(AND('5、主流烟气检验'!T72&gt;=0.5,'5、主流烟气检验'!T72&lt;=1),0.2,0.3)))</f>
        <v/>
      </c>
      <c r="BC72" s="106" t="str">
        <f>IF('5、主流烟气检验'!U72="","",IF(ABS('5、主流烟气检验'!T72-'5、主流烟气检验'!U72)&lt;=BB72,100,0))</f>
        <v/>
      </c>
      <c r="BD72" s="106" t="str">
        <f>IF('5、主流烟气检验'!V72="","",IF(('5、主流烟气检验'!V72&lt;=4),1,IF(AND('5、主流烟气检验'!V72&gt;=5,'5、主流烟气检验'!V72&lt;=10),2,3)))</f>
        <v/>
      </c>
      <c r="BE72" s="106" t="str">
        <f>IF('5、主流烟气检验'!V72="","",IF('5、主流烟气检验'!V72&lt;=10,100,IF(AND('5、主流烟气检验'!V72&gt;=11,'5、主流烟气检验'!V72&lt;=15),80,0)))</f>
        <v/>
      </c>
      <c r="BF72" s="109" t="str">
        <f>IF('5、主流烟气检验'!W72="","",IF(ABS('5、主流烟气检验'!W72-'5、主流烟气检验'!V72)&lt;=BD72,BE72,0))</f>
        <v/>
      </c>
      <c r="BG72" s="113" t="str">
        <f ca="1" t="shared" si="5"/>
        <v/>
      </c>
    </row>
    <row r="73" ht="12" customHeight="1" spans="2:59">
      <c r="B73" s="77" t="str">
        <f>IF('1、包装标识检验'!B73="","",'1、包装标识检验'!B73)</f>
        <v/>
      </c>
      <c r="C73" s="78" t="str">
        <f>IF('1、包装标识检验'!C73="","",'1、包装标识检验'!C73)</f>
        <v/>
      </c>
      <c r="D73" s="78" t="str">
        <f>IF('1、包装标识检验'!D73="","",'1、包装标识检验'!D73)</f>
        <v/>
      </c>
      <c r="E73" s="78" t="str">
        <f>IF('1、包装标识检验'!E73="","",'1、包装标识检验'!E73)</f>
        <v/>
      </c>
      <c r="F73" s="79" t="str">
        <f>IF('1、包装标识检验'!F73="","",'1、包装标识检验'!F73)</f>
        <v/>
      </c>
      <c r="G73" s="78" t="str">
        <f>IF('1、包装标识检验'!G73="","",'1、包装标识检验'!G73)</f>
        <v/>
      </c>
      <c r="H73" s="78" t="str">
        <f>IF('1、包装标识检验'!H73="","",'1、包装标识检验'!H73)</f>
        <v/>
      </c>
      <c r="I73" s="88" t="str">
        <f>IF('1、包装标识检验'!I73="","",'1、包装标识检验'!I73)</f>
        <v/>
      </c>
      <c r="J73" s="89" t="str">
        <f>IF('1、包装标识检验'!J73="合格","合格",IF('1、包装标识检验'!J73="","",IF('1、包装标识检验'!J73="A类","A类，批否",IF('1、包装标识检验'!J73="B类","B类，合格"))))</f>
        <v/>
      </c>
      <c r="K73" s="90" t="str">
        <f>IF('1、包装标识检验'!J73="","",IF('1、包装标识检验'!J73="合格",100,IF('1、包装标识检验'!J73="A类",0,100-综合判定!J73)))</f>
        <v/>
      </c>
      <c r="L73" s="77" t="str">
        <f ca="1">IF(B73="","",100-SUM(综合判定!P73,综合判定!Q73,综合判定!R73,综合判定!S73,综合判定!T73,综合判定!U73,综合判定!W73,综合判定!V73,综合判定!X73,综合判定!Y73,综合判定!Z73,综合判定!AA73,综合判定!AB73,综合判定!AC73,综合判定!AD73,综合判定!AE73,综合判定!AF73,综合判定!AG73,综合判定!AH73,综合判定!AI73,综合判定!AJ73,综合判定!AK73,综合判定!AL73,综合判定!AM73,综合判定!AN73,综合判定!AO73,综合判定!AP73,综合判定!AQ73,综合判定!AR73,综合判定!AS73))</f>
        <v/>
      </c>
      <c r="M73" s="78" t="str">
        <f ca="1" t="shared" si="6"/>
        <v/>
      </c>
      <c r="N73" s="91" t="str">
        <f ca="1" t="shared" si="7"/>
        <v/>
      </c>
      <c r="O73" s="92"/>
      <c r="P73" s="93" t="str">
        <f>IF('2、物理特性检验'!L73="","",'2、物理特性检验'!L73*0.2)</f>
        <v/>
      </c>
      <c r="Q73" s="95" t="str">
        <f>IF('2、物理特性检验'!O73="","",'2、物理特性检验'!O73*0.5)</f>
        <v/>
      </c>
      <c r="R73" s="95" t="str">
        <f>IF('2、物理特性检验'!R73="","",'2、物理特性检验'!R73*0.2)</f>
        <v/>
      </c>
      <c r="S73" s="95" t="str">
        <f>IF('2、物理特性检验'!U73="","",'2、物理特性检验'!U73*1)</f>
        <v/>
      </c>
      <c r="T73" s="95" t="str">
        <f>IF('2、物理特性检验'!X73="","",'2、物理特性检验'!X73*0.5)</f>
        <v/>
      </c>
      <c r="U73" s="95" t="str">
        <f>IF('2、物理特性检验'!AA73="","",'2、物理特性检验'!AA73*0.2)</f>
        <v/>
      </c>
      <c r="V73" s="95" t="str">
        <f>IF('2、物理特性检验'!AH73="","",IF(('2、物理特性检验'!AH73&gt;13.5)+('2、物理特性检验'!AH73&lt;10.5),6,IF(ABS('2、物理特性检验'!AH73-'2、物理特性检验'!AI73)&gt;1,3,IF(ABS('2、物理特性检验'!AH73-'2、物理特性检验'!AI73)&gt;0.5,2,""))))</f>
        <v/>
      </c>
      <c r="W73" s="95" t="str">
        <f>IF('2、物理特性检验'!AG73="","",'2、物理特性检验'!AG73*15)</f>
        <v/>
      </c>
      <c r="X73" s="95" t="str">
        <f>IF('2、物理特性检验'!AJ73="","",IF(('2、物理特性检验'!AJ73&gt;=3)*('2、物理特性检验'!AL73=0),4,IF(('2、物理特性检验'!AJ73&gt;=3.5)*('2、物理特性检验'!AL73=1),4,"")))</f>
        <v/>
      </c>
      <c r="Y73" s="95" t="str">
        <f>IF('2、物理特性检验'!AK73="","",'2、物理特性检验'!AK73*5)</f>
        <v/>
      </c>
      <c r="Z73" s="97" t="str">
        <f ca="1">IF('3、外观质量检验'!L73="","",SUMIF(外观!$AI:$AJ,'3、外观质量检验'!L73,外观!$AJ:$AJ)*'3、外观质量检验'!M73)</f>
        <v/>
      </c>
      <c r="AA73" s="97" t="str">
        <f ca="1">IF('3、外观质量检验'!O73="","",SUMIF(外观!$AI:$AJ,'3、外观质量检验'!O73,外观!$AJ:$AJ)*'3、外观质量检验'!P73)</f>
        <v/>
      </c>
      <c r="AB73" s="97" t="str">
        <f ca="1">IF('3、外观质量检验'!R73="","",SUMIF(外观!$AI:$AJ,'3、外观质量检验'!R73,外观!$AJ:$AJ)*'3、外观质量检验'!S73)</f>
        <v/>
      </c>
      <c r="AC73" s="97" t="str">
        <f ca="1">IF('3、外观质量检验'!U73="","",SUMIF(外观!$AI:$AJ,'3、外观质量检验'!U73,外观!$AJ:$AJ)*'3、外观质量检验'!V73)</f>
        <v/>
      </c>
      <c r="AD73" s="97" t="str">
        <f ca="1">IF('3、外观质量检验'!X73="","",SUMIF(外观!$AI:$AJ,'3、外观质量检验'!X73,外观!$AJ:$AJ)*'3、外观质量检验'!Y73)</f>
        <v/>
      </c>
      <c r="AE73" s="97" t="str">
        <f ca="1">IF('3、外观质量检验'!AB73="","",SUMIF(外观!$AI:$AJ,'3、外观质量检验'!AB73,外观!$AJ:$AJ)*'3、外观质量检验'!AC73)</f>
        <v/>
      </c>
      <c r="AF73" s="97" t="str">
        <f ca="1">IF('3、外观质量检验'!AE73="","",SUMIF(外观!$AI:$AJ,'3、外观质量检验'!AE73,外观!$AJ:$AJ)*'3、外观质量检验'!AF73)</f>
        <v/>
      </c>
      <c r="AG73" s="97" t="str">
        <f ca="1">IF('3、外观质量检验'!AH73="","",SUMIF(外观!$AI:$AJ,'3、外观质量检验'!AH73,外观!$AJ:$AJ)*'3、外观质量检验'!AI73)</f>
        <v/>
      </c>
      <c r="AH73" s="97" t="str">
        <f ca="1">IF('3、外观质量检验'!AK73="","",SUMIF(外观!$AI:$AJ,'3、外观质量检验'!AK73,外观!$AJ:$AJ)*'3、外观质量检验'!AL73)</f>
        <v/>
      </c>
      <c r="AI73" s="97" t="str">
        <f ca="1">IF('3、外观质量检验'!AN73="","",SUMIF(外观!$AI:$AJ,'3、外观质量检验'!AN73,外观!$AJ:$AJ)*'3、外观质量检验'!AO73)</f>
        <v/>
      </c>
      <c r="AJ73" s="97" t="str">
        <f ca="1">IF('3、外观质量检验'!AR73="","",SUMIF(外观!$AI:$AJ,'3、外观质量检验'!AR73,外观!$AJ:$AJ)*'3、外观质量检验'!AS73)</f>
        <v/>
      </c>
      <c r="AK73" s="97" t="str">
        <f ca="1">IF('3、外观质量检验'!AU73="","",SUMIF(外观!$AI:$AJ,'3、外观质量检验'!AU73,外观!$AJ:$AJ)*'3、外观质量检验'!AV73)</f>
        <v/>
      </c>
      <c r="AL73" s="97" t="str">
        <f ca="1">IF('3、外观质量检验'!AX73="","",SUMIF(外观!$AI:$AJ,'3、外观质量检验'!AX73,外观!$AJ:$AJ)*'3、外观质量检验'!AY73)</f>
        <v/>
      </c>
      <c r="AM73" s="97" t="str">
        <f ca="1">IF('3、外观质量检验'!BA73="","",SUMIF(外观!$AI:$AJ,'3、外观质量检验'!BA73,外观!$AJ:$AJ)*'3、外观质量检验'!BB73)</f>
        <v/>
      </c>
      <c r="AN73" s="97" t="str">
        <f ca="1">IF('3、外观质量检验'!BD73="","",SUMIF(外观!$AI:$AJ,'3、外观质量检验'!BD73,外观!$AJ:$AJ)*'3、外观质量检验'!BE73)</f>
        <v/>
      </c>
      <c r="AO73" s="97" t="str">
        <f ca="1">IF('3、外观质量检验'!BH73="","",SUMIF(外观!$AI:$AJ,'3、外观质量检验'!BH73,外观!$AJ:$AJ)*'3、外观质量检验'!BI73)</f>
        <v/>
      </c>
      <c r="AP73" s="97" t="str">
        <f ca="1">IF('3、外观质量检验'!BK73="","",SUMIF(外观!$AI:$AJ,'3、外观质量检验'!BK73,外观!$AJ:$AJ)*'3、外观质量检验'!BL73)</f>
        <v/>
      </c>
      <c r="AQ73" s="97" t="str">
        <f ca="1">IF('3、外观质量检验'!BN73="","",SUMIF(外观!$AI:$AJ,'3、外观质量检验'!BN73,外观!$AJ:$AJ)*'3、外观质量检验'!BO73)</f>
        <v/>
      </c>
      <c r="AR73" s="97" t="str">
        <f ca="1">IF('3、外观质量检验'!BQ73="","",SUMIF(外观!$AI:$AJ,'3、外观质量检验'!BQ73,外观!$AJ:$AJ)*'3、外观质量检验'!BR73)</f>
        <v/>
      </c>
      <c r="AS73" s="103" t="str">
        <f ca="1">IF('3、外观质量检验'!BT73="","",SUMIF(外观!$AI:$AJ,'3、外观质量检验'!BT73,外观!$AJ:$AJ)*'3、外观质量检验'!BU73)</f>
        <v/>
      </c>
      <c r="AT73" s="104" t="str">
        <f>IF(('4、感官质量检验'!L73="")+('4、感官质量检验'!M73="")+('4、感官质量检验'!N73="")+('4、感官质量检验'!O73="")+('4、感官质量检验'!P73="")+('4、感官质量检验'!Q73=""),"",SUM('4、感官质量检验'!L73:Q73))</f>
        <v/>
      </c>
      <c r="AU73" s="105" t="str">
        <f>IF('4、感官质量检验'!K73="","",'4、感官质量检验'!K73)</f>
        <v/>
      </c>
      <c r="AV73" s="106" t="str">
        <f>IF('4、感官质量检验'!D73="","",IF('4、感官质量检验'!D73="一类",85,IF('4、感官质量检验'!D73="二、三类",75,60)))</f>
        <v/>
      </c>
      <c r="AW73" s="109" t="str">
        <f>IF(AND(综合判定!AT73="",'4、感官质量检验'!K73=""),"",IF(OR('4、感官质量检验'!K73="异味",'4、感官质量检验'!K73="霉变",'4、感官质量检验'!K73="异味及霉变",综合判定!AT73&lt;AV73),"A类缺陷，批否",IF(综合判定!AT73&lt;('4、感官质量检验'!J73-2),"B类","合格")))</f>
        <v/>
      </c>
      <c r="AX73" s="110" t="str">
        <f>IF('5、主流烟气检验'!R73="","",IF(('5、主流烟气检验'!R73&lt;=4),1,IF(AND('5、主流烟气检验'!R73&gt;=5,'5、主流烟气检验'!R73&lt;=9),1.5,2)))</f>
        <v/>
      </c>
      <c r="AY73" s="106" t="str">
        <f>IF('5、主流烟气检验'!R73="","",IF('5、主流烟气检验'!R73&lt;=8,100,IF(AND('5、主流烟气检验'!R73&gt;=9,'5、主流烟气检验'!R73&lt;=12),80,0)))</f>
        <v/>
      </c>
      <c r="AZ73" s="106" t="str">
        <f>IF('5、主流烟气检验'!S73="","",IF(ABS('5、主流烟气检验'!R73-'5、主流烟气检验'!S73)&lt;=AX73,AY73,0))</f>
        <v/>
      </c>
      <c r="BA73" s="78" t="str">
        <f t="shared" si="8"/>
        <v/>
      </c>
      <c r="BB73" s="106" t="str">
        <f>IF('5、主流烟气检验'!T73="","",IF(('5、主流烟气检验'!T73&lt;=0.4),0.1,IF(AND('5、主流烟气检验'!T73&gt;=0.5,'5、主流烟气检验'!T73&lt;=1),0.2,0.3)))</f>
        <v/>
      </c>
      <c r="BC73" s="106" t="str">
        <f>IF('5、主流烟气检验'!U73="","",IF(ABS('5、主流烟气检验'!T73-'5、主流烟气检验'!U73)&lt;=BB73,100,0))</f>
        <v/>
      </c>
      <c r="BD73" s="106" t="str">
        <f>IF('5、主流烟气检验'!V73="","",IF(('5、主流烟气检验'!V73&lt;=4),1,IF(AND('5、主流烟气检验'!V73&gt;=5,'5、主流烟气检验'!V73&lt;=10),2,3)))</f>
        <v/>
      </c>
      <c r="BE73" s="106" t="str">
        <f>IF('5、主流烟气检验'!V73="","",IF('5、主流烟气检验'!V73&lt;=10,100,IF(AND('5、主流烟气检验'!V73&gt;=11,'5、主流烟气检验'!V73&lt;=15),80,0)))</f>
        <v/>
      </c>
      <c r="BF73" s="109" t="str">
        <f>IF('5、主流烟气检验'!W73="","",IF(ABS('5、主流烟气检验'!W73-'5、主流烟气检验'!V73)&lt;=BD73,BE73,0))</f>
        <v/>
      </c>
      <c r="BG73" s="113" t="str">
        <f ca="1" t="shared" si="5"/>
        <v/>
      </c>
    </row>
    <row r="74" ht="12" customHeight="1" spans="2:59">
      <c r="B74" s="77" t="str">
        <f>IF('1、包装标识检验'!B74="","",'1、包装标识检验'!B74)</f>
        <v/>
      </c>
      <c r="C74" s="78" t="str">
        <f>IF('1、包装标识检验'!C74="","",'1、包装标识检验'!C74)</f>
        <v/>
      </c>
      <c r="D74" s="78" t="str">
        <f>IF('1、包装标识检验'!D74="","",'1、包装标识检验'!D74)</f>
        <v/>
      </c>
      <c r="E74" s="78" t="str">
        <f>IF('1、包装标识检验'!E74="","",'1、包装标识检验'!E74)</f>
        <v/>
      </c>
      <c r="F74" s="79" t="str">
        <f>IF('1、包装标识检验'!F74="","",'1、包装标识检验'!F74)</f>
        <v/>
      </c>
      <c r="G74" s="78" t="str">
        <f>IF('1、包装标识检验'!G74="","",'1、包装标识检验'!G74)</f>
        <v/>
      </c>
      <c r="H74" s="78" t="str">
        <f>IF('1、包装标识检验'!H74="","",'1、包装标识检验'!H74)</f>
        <v/>
      </c>
      <c r="I74" s="88" t="str">
        <f>IF('1、包装标识检验'!I74="","",'1、包装标识检验'!I74)</f>
        <v/>
      </c>
      <c r="J74" s="89" t="str">
        <f>IF('1、包装标识检验'!J74="合格","合格",IF('1、包装标识检验'!J74="","",IF('1、包装标识检验'!J74="A类","A类，批否",IF('1、包装标识检验'!J74="B类","B类，合格"))))</f>
        <v/>
      </c>
      <c r="K74" s="90" t="str">
        <f>IF('1、包装标识检验'!J74="","",IF('1、包装标识检验'!J74="合格",100,IF('1、包装标识检验'!J74="A类",0,100-综合判定!J74)))</f>
        <v/>
      </c>
      <c r="L74" s="77" t="str">
        <f ca="1">IF(B74="","",100-SUM(综合判定!P74,综合判定!Q74,综合判定!R74,综合判定!S74,综合判定!T74,综合判定!U74,综合判定!W74,综合判定!V74,综合判定!X74,综合判定!Y74,综合判定!Z74,综合判定!AA74,综合判定!AB74,综合判定!AC74,综合判定!AD74,综合判定!AE74,综合判定!AF74,综合判定!AG74,综合判定!AH74,综合判定!AI74,综合判定!AJ74,综合判定!AK74,综合判定!AL74,综合判定!AM74,综合判定!AN74,综合判定!AO74,综合判定!AP74,综合判定!AQ74,综合判定!AR74,综合判定!AS74))</f>
        <v/>
      </c>
      <c r="M74" s="78" t="str">
        <f ca="1" t="shared" si="6"/>
        <v/>
      </c>
      <c r="N74" s="91" t="str">
        <f ca="1" t="shared" si="7"/>
        <v/>
      </c>
      <c r="O74" s="92"/>
      <c r="P74" s="93" t="str">
        <f>IF('2、物理特性检验'!L74="","",'2、物理特性检验'!L74*0.2)</f>
        <v/>
      </c>
      <c r="Q74" s="95" t="str">
        <f>IF('2、物理特性检验'!O74="","",'2、物理特性检验'!O74*0.5)</f>
        <v/>
      </c>
      <c r="R74" s="95" t="str">
        <f>IF('2、物理特性检验'!R74="","",'2、物理特性检验'!R74*0.2)</f>
        <v/>
      </c>
      <c r="S74" s="95" t="str">
        <f>IF('2、物理特性检验'!U74="","",'2、物理特性检验'!U74*1)</f>
        <v/>
      </c>
      <c r="T74" s="95" t="str">
        <f>IF('2、物理特性检验'!X74="","",'2、物理特性检验'!X74*0.5)</f>
        <v/>
      </c>
      <c r="U74" s="95" t="str">
        <f>IF('2、物理特性检验'!AA74="","",'2、物理特性检验'!AA74*0.2)</f>
        <v/>
      </c>
      <c r="V74" s="95" t="str">
        <f>IF('2、物理特性检验'!AH74="","",IF(('2、物理特性检验'!AH74&gt;13.5)+('2、物理特性检验'!AH74&lt;10.5),6,IF(ABS('2、物理特性检验'!AH74-'2、物理特性检验'!AI74)&gt;1,3,IF(ABS('2、物理特性检验'!AH74-'2、物理特性检验'!AI74)&gt;0.5,2,""))))</f>
        <v/>
      </c>
      <c r="W74" s="95" t="str">
        <f>IF('2、物理特性检验'!AG74="","",'2、物理特性检验'!AG74*15)</f>
        <v/>
      </c>
      <c r="X74" s="95" t="str">
        <f>IF('2、物理特性检验'!AJ74="","",IF(('2、物理特性检验'!AJ74&gt;=3)*('2、物理特性检验'!AL74=0),4,IF(('2、物理特性检验'!AJ74&gt;=3.5)*('2、物理特性检验'!AL74=1),4,"")))</f>
        <v/>
      </c>
      <c r="Y74" s="95" t="str">
        <f>IF('2、物理特性检验'!AK74="","",'2、物理特性检验'!AK74*5)</f>
        <v/>
      </c>
      <c r="Z74" s="97" t="str">
        <f ca="1">IF('3、外观质量检验'!L74="","",SUMIF(外观!$AI:$AJ,'3、外观质量检验'!L74,外观!$AJ:$AJ)*'3、外观质量检验'!M74)</f>
        <v/>
      </c>
      <c r="AA74" s="97" t="str">
        <f ca="1">IF('3、外观质量检验'!O74="","",SUMIF(外观!$AI:$AJ,'3、外观质量检验'!O74,外观!$AJ:$AJ)*'3、外观质量检验'!P74)</f>
        <v/>
      </c>
      <c r="AB74" s="97" t="str">
        <f ca="1">IF('3、外观质量检验'!R74="","",SUMIF(外观!$AI:$AJ,'3、外观质量检验'!R74,外观!$AJ:$AJ)*'3、外观质量检验'!S74)</f>
        <v/>
      </c>
      <c r="AC74" s="97" t="str">
        <f ca="1">IF('3、外观质量检验'!U74="","",SUMIF(外观!$AI:$AJ,'3、外观质量检验'!U74,外观!$AJ:$AJ)*'3、外观质量检验'!V74)</f>
        <v/>
      </c>
      <c r="AD74" s="97" t="str">
        <f ca="1">IF('3、外观质量检验'!X74="","",SUMIF(外观!$AI:$AJ,'3、外观质量检验'!X74,外观!$AJ:$AJ)*'3、外观质量检验'!Y74)</f>
        <v/>
      </c>
      <c r="AE74" s="97" t="str">
        <f ca="1">IF('3、外观质量检验'!AB74="","",SUMIF(外观!$AI:$AJ,'3、外观质量检验'!AB74,外观!$AJ:$AJ)*'3、外观质量检验'!AC74)</f>
        <v/>
      </c>
      <c r="AF74" s="97" t="str">
        <f ca="1">IF('3、外观质量检验'!AE74="","",SUMIF(外观!$AI:$AJ,'3、外观质量检验'!AE74,外观!$AJ:$AJ)*'3、外观质量检验'!AF74)</f>
        <v/>
      </c>
      <c r="AG74" s="97" t="str">
        <f ca="1">IF('3、外观质量检验'!AH74="","",SUMIF(外观!$AI:$AJ,'3、外观质量检验'!AH74,外观!$AJ:$AJ)*'3、外观质量检验'!AI74)</f>
        <v/>
      </c>
      <c r="AH74" s="97" t="str">
        <f ca="1">IF('3、外观质量检验'!AK74="","",SUMIF(外观!$AI:$AJ,'3、外观质量检验'!AK74,外观!$AJ:$AJ)*'3、外观质量检验'!AL74)</f>
        <v/>
      </c>
      <c r="AI74" s="97" t="str">
        <f ca="1">IF('3、外观质量检验'!AN74="","",SUMIF(外观!$AI:$AJ,'3、外观质量检验'!AN74,外观!$AJ:$AJ)*'3、外观质量检验'!AO74)</f>
        <v/>
      </c>
      <c r="AJ74" s="97" t="str">
        <f ca="1">IF('3、外观质量检验'!AR74="","",SUMIF(外观!$AI:$AJ,'3、外观质量检验'!AR74,外观!$AJ:$AJ)*'3、外观质量检验'!AS74)</f>
        <v/>
      </c>
      <c r="AK74" s="97" t="str">
        <f ca="1">IF('3、外观质量检验'!AU74="","",SUMIF(外观!$AI:$AJ,'3、外观质量检验'!AU74,外观!$AJ:$AJ)*'3、外观质量检验'!AV74)</f>
        <v/>
      </c>
      <c r="AL74" s="97" t="str">
        <f ca="1">IF('3、外观质量检验'!AX74="","",SUMIF(外观!$AI:$AJ,'3、外观质量检验'!AX74,外观!$AJ:$AJ)*'3、外观质量检验'!AY74)</f>
        <v/>
      </c>
      <c r="AM74" s="97" t="str">
        <f ca="1">IF('3、外观质量检验'!BA74="","",SUMIF(外观!$AI:$AJ,'3、外观质量检验'!BA74,外观!$AJ:$AJ)*'3、外观质量检验'!BB74)</f>
        <v/>
      </c>
      <c r="AN74" s="97" t="str">
        <f ca="1">IF('3、外观质量检验'!BD74="","",SUMIF(外观!$AI:$AJ,'3、外观质量检验'!BD74,外观!$AJ:$AJ)*'3、外观质量检验'!BE74)</f>
        <v/>
      </c>
      <c r="AO74" s="97" t="str">
        <f ca="1">IF('3、外观质量检验'!BH74="","",SUMIF(外观!$AI:$AJ,'3、外观质量检验'!BH74,外观!$AJ:$AJ)*'3、外观质量检验'!BI74)</f>
        <v/>
      </c>
      <c r="AP74" s="97" t="str">
        <f ca="1">IF('3、外观质量检验'!BK74="","",SUMIF(外观!$AI:$AJ,'3、外观质量检验'!BK74,外观!$AJ:$AJ)*'3、外观质量检验'!BL74)</f>
        <v/>
      </c>
      <c r="AQ74" s="97" t="str">
        <f ca="1">IF('3、外观质量检验'!BN74="","",SUMIF(外观!$AI:$AJ,'3、外观质量检验'!BN74,外观!$AJ:$AJ)*'3、外观质量检验'!BO74)</f>
        <v/>
      </c>
      <c r="AR74" s="97" t="str">
        <f ca="1">IF('3、外观质量检验'!BQ74="","",SUMIF(外观!$AI:$AJ,'3、外观质量检验'!BQ74,外观!$AJ:$AJ)*'3、外观质量检验'!BR74)</f>
        <v/>
      </c>
      <c r="AS74" s="103" t="str">
        <f ca="1">IF('3、外观质量检验'!BT74="","",SUMIF(外观!$AI:$AJ,'3、外观质量检验'!BT74,外观!$AJ:$AJ)*'3、外观质量检验'!BU74)</f>
        <v/>
      </c>
      <c r="AT74" s="104" t="str">
        <f>IF(('4、感官质量检验'!L74="")+('4、感官质量检验'!M74="")+('4、感官质量检验'!N74="")+('4、感官质量检验'!O74="")+('4、感官质量检验'!P74="")+('4、感官质量检验'!Q74=""),"",SUM('4、感官质量检验'!L74:Q74))</f>
        <v/>
      </c>
      <c r="AU74" s="105" t="str">
        <f>IF('4、感官质量检验'!K74="","",'4、感官质量检验'!K74)</f>
        <v/>
      </c>
      <c r="AV74" s="106" t="str">
        <f>IF('4、感官质量检验'!D74="","",IF('4、感官质量检验'!D74="一类",85,IF('4、感官质量检验'!D74="二、三类",75,60)))</f>
        <v/>
      </c>
      <c r="AW74" s="109" t="str">
        <f>IF(AND(综合判定!AT74="",'4、感官质量检验'!K74=""),"",IF(OR('4、感官质量检验'!K74="异味",'4、感官质量检验'!K74="霉变",'4、感官质量检验'!K74="异味及霉变",综合判定!AT74&lt;AV74),"A类缺陷，批否",IF(综合判定!AT74&lt;('4、感官质量检验'!J74-2),"B类","合格")))</f>
        <v/>
      </c>
      <c r="AX74" s="110" t="str">
        <f>IF('5、主流烟气检验'!R74="","",IF(('5、主流烟气检验'!R74&lt;=4),1,IF(AND('5、主流烟气检验'!R74&gt;=5,'5、主流烟气检验'!R74&lt;=9),1.5,2)))</f>
        <v/>
      </c>
      <c r="AY74" s="106" t="str">
        <f>IF('5、主流烟气检验'!R74="","",IF('5、主流烟气检验'!R74&lt;=8,100,IF(AND('5、主流烟气检验'!R74&gt;=9,'5、主流烟气检验'!R74&lt;=12),80,0)))</f>
        <v/>
      </c>
      <c r="AZ74" s="106" t="str">
        <f>IF('5、主流烟气检验'!S74="","",IF(ABS('5、主流烟气检验'!R74-'5、主流烟气检验'!S74)&lt;=AX74,AY74,0))</f>
        <v/>
      </c>
      <c r="BA74" s="78" t="str">
        <f t="shared" si="8"/>
        <v/>
      </c>
      <c r="BB74" s="106" t="str">
        <f>IF('5、主流烟气检验'!T74="","",IF(('5、主流烟气检验'!T74&lt;=0.4),0.1,IF(AND('5、主流烟气检验'!T74&gt;=0.5,'5、主流烟气检验'!T74&lt;=1),0.2,0.3)))</f>
        <v/>
      </c>
      <c r="BC74" s="106" t="str">
        <f>IF('5、主流烟气检验'!U74="","",IF(ABS('5、主流烟气检验'!T74-'5、主流烟气检验'!U74)&lt;=BB74,100,0))</f>
        <v/>
      </c>
      <c r="BD74" s="106" t="str">
        <f>IF('5、主流烟气检验'!V74="","",IF(('5、主流烟气检验'!V74&lt;=4),1,IF(AND('5、主流烟气检验'!V74&gt;=5,'5、主流烟气检验'!V74&lt;=10),2,3)))</f>
        <v/>
      </c>
      <c r="BE74" s="106" t="str">
        <f>IF('5、主流烟气检验'!V74="","",IF('5、主流烟气检验'!V74&lt;=10,100,IF(AND('5、主流烟气检验'!V74&gt;=11,'5、主流烟气检验'!V74&lt;=15),80,0)))</f>
        <v/>
      </c>
      <c r="BF74" s="109" t="str">
        <f>IF('5、主流烟气检验'!W74="","",IF(ABS('5、主流烟气检验'!W74-'5、主流烟气检验'!V74)&lt;=BD74,BE74,0))</f>
        <v/>
      </c>
      <c r="BG74" s="113" t="str">
        <f ca="1" t="shared" si="5"/>
        <v/>
      </c>
    </row>
    <row r="75" ht="12" customHeight="1" spans="2:59">
      <c r="B75" s="77" t="str">
        <f>IF('1、包装标识检验'!B75="","",'1、包装标识检验'!B75)</f>
        <v/>
      </c>
      <c r="C75" s="78" t="str">
        <f>IF('1、包装标识检验'!C75="","",'1、包装标识检验'!C75)</f>
        <v/>
      </c>
      <c r="D75" s="78" t="str">
        <f>IF('1、包装标识检验'!D75="","",'1、包装标识检验'!D75)</f>
        <v/>
      </c>
      <c r="E75" s="78" t="str">
        <f>IF('1、包装标识检验'!E75="","",'1、包装标识检验'!E75)</f>
        <v/>
      </c>
      <c r="F75" s="79" t="str">
        <f>IF('1、包装标识检验'!F75="","",'1、包装标识检验'!F75)</f>
        <v/>
      </c>
      <c r="G75" s="78" t="str">
        <f>IF('1、包装标识检验'!G75="","",'1、包装标识检验'!G75)</f>
        <v/>
      </c>
      <c r="H75" s="78" t="str">
        <f>IF('1、包装标识检验'!H75="","",'1、包装标识检验'!H75)</f>
        <v/>
      </c>
      <c r="I75" s="88" t="str">
        <f>IF('1、包装标识检验'!I75="","",'1、包装标识检验'!I75)</f>
        <v/>
      </c>
      <c r="J75" s="89" t="str">
        <f>IF('1、包装标识检验'!J75="合格","合格",IF('1、包装标识检验'!J75="","",IF('1、包装标识检验'!J75="A类","A类，批否",IF('1、包装标识检验'!J75="B类","B类，合格"))))</f>
        <v/>
      </c>
      <c r="K75" s="90" t="str">
        <f>IF('1、包装标识检验'!J75="","",IF('1、包装标识检验'!J75="合格",100,IF('1、包装标识检验'!J75="A类",0,100-综合判定!J75)))</f>
        <v/>
      </c>
      <c r="L75" s="77" t="str">
        <f ca="1">IF(B75="","",100-SUM(综合判定!P75,综合判定!Q75,综合判定!R75,综合判定!S75,综合判定!T75,综合判定!U75,综合判定!W75,综合判定!V75,综合判定!X75,综合判定!Y75,综合判定!Z75,综合判定!AA75,综合判定!AB75,综合判定!AC75,综合判定!AD75,综合判定!AE75,综合判定!AF75,综合判定!AG75,综合判定!AH75,综合判定!AI75,综合判定!AJ75,综合判定!AK75,综合判定!AL75,综合判定!AM75,综合判定!AN75,综合判定!AO75,综合判定!AP75,综合判定!AQ75,综合判定!AR75,综合判定!AS75))</f>
        <v/>
      </c>
      <c r="M75" s="78" t="str">
        <f ca="1" t="shared" si="6"/>
        <v/>
      </c>
      <c r="N75" s="91" t="str">
        <f ca="1" t="shared" si="7"/>
        <v/>
      </c>
      <c r="O75" s="92"/>
      <c r="P75" s="93" t="str">
        <f>IF('2、物理特性检验'!L75="","",'2、物理特性检验'!L75*0.2)</f>
        <v/>
      </c>
      <c r="Q75" s="95" t="str">
        <f>IF('2、物理特性检验'!O75="","",'2、物理特性检验'!O75*0.5)</f>
        <v/>
      </c>
      <c r="R75" s="95" t="str">
        <f>IF('2、物理特性检验'!R75="","",'2、物理特性检验'!R75*0.2)</f>
        <v/>
      </c>
      <c r="S75" s="95" t="str">
        <f>IF('2、物理特性检验'!U75="","",'2、物理特性检验'!U75*1)</f>
        <v/>
      </c>
      <c r="T75" s="95" t="str">
        <f>IF('2、物理特性检验'!X75="","",'2、物理特性检验'!X75*0.5)</f>
        <v/>
      </c>
      <c r="U75" s="95" t="str">
        <f>IF('2、物理特性检验'!AA75="","",'2、物理特性检验'!AA75*0.2)</f>
        <v/>
      </c>
      <c r="V75" s="95" t="str">
        <f>IF('2、物理特性检验'!AH75="","",IF(('2、物理特性检验'!AH75&gt;13.5)+('2、物理特性检验'!AH75&lt;10.5),6,IF(ABS('2、物理特性检验'!AH75-'2、物理特性检验'!AI75)&gt;1,3,IF(ABS('2、物理特性检验'!AH75-'2、物理特性检验'!AI75)&gt;0.5,2,""))))</f>
        <v/>
      </c>
      <c r="W75" s="95" t="str">
        <f>IF('2、物理特性检验'!AG75="","",'2、物理特性检验'!AG75*15)</f>
        <v/>
      </c>
      <c r="X75" s="95" t="str">
        <f>IF('2、物理特性检验'!AJ75="","",IF(('2、物理特性检验'!AJ75&gt;=3)*('2、物理特性检验'!AL75=0),4,IF(('2、物理特性检验'!AJ75&gt;=3.5)*('2、物理特性检验'!AL75=1),4,"")))</f>
        <v/>
      </c>
      <c r="Y75" s="95" t="str">
        <f>IF('2、物理特性检验'!AK75="","",'2、物理特性检验'!AK75*5)</f>
        <v/>
      </c>
      <c r="Z75" s="97" t="str">
        <f ca="1">IF('3、外观质量检验'!L75="","",SUMIF(外观!$AI:$AJ,'3、外观质量检验'!L75,外观!$AJ:$AJ)*'3、外观质量检验'!M75)</f>
        <v/>
      </c>
      <c r="AA75" s="97" t="str">
        <f ca="1">IF('3、外观质量检验'!O75="","",SUMIF(外观!$AI:$AJ,'3、外观质量检验'!O75,外观!$AJ:$AJ)*'3、外观质量检验'!P75)</f>
        <v/>
      </c>
      <c r="AB75" s="97" t="str">
        <f ca="1">IF('3、外观质量检验'!R75="","",SUMIF(外观!$AI:$AJ,'3、外观质量检验'!R75,外观!$AJ:$AJ)*'3、外观质量检验'!S75)</f>
        <v/>
      </c>
      <c r="AC75" s="97" t="str">
        <f ca="1">IF('3、外观质量检验'!U75="","",SUMIF(外观!$AI:$AJ,'3、外观质量检验'!U75,外观!$AJ:$AJ)*'3、外观质量检验'!V75)</f>
        <v/>
      </c>
      <c r="AD75" s="97" t="str">
        <f ca="1">IF('3、外观质量检验'!X75="","",SUMIF(外观!$AI:$AJ,'3、外观质量检验'!X75,外观!$AJ:$AJ)*'3、外观质量检验'!Y75)</f>
        <v/>
      </c>
      <c r="AE75" s="97" t="str">
        <f ca="1">IF('3、外观质量检验'!AB75="","",SUMIF(外观!$AI:$AJ,'3、外观质量检验'!AB75,外观!$AJ:$AJ)*'3、外观质量检验'!AC75)</f>
        <v/>
      </c>
      <c r="AF75" s="97" t="str">
        <f ca="1">IF('3、外观质量检验'!AE75="","",SUMIF(外观!$AI:$AJ,'3、外观质量检验'!AE75,外观!$AJ:$AJ)*'3、外观质量检验'!AF75)</f>
        <v/>
      </c>
      <c r="AG75" s="97" t="str">
        <f ca="1">IF('3、外观质量检验'!AH75="","",SUMIF(外观!$AI:$AJ,'3、外观质量检验'!AH75,外观!$AJ:$AJ)*'3、外观质量检验'!AI75)</f>
        <v/>
      </c>
      <c r="AH75" s="97" t="str">
        <f ca="1">IF('3、外观质量检验'!AK75="","",SUMIF(外观!$AI:$AJ,'3、外观质量检验'!AK75,外观!$AJ:$AJ)*'3、外观质量检验'!AL75)</f>
        <v/>
      </c>
      <c r="AI75" s="97" t="str">
        <f ca="1">IF('3、外观质量检验'!AN75="","",SUMIF(外观!$AI:$AJ,'3、外观质量检验'!AN75,外观!$AJ:$AJ)*'3、外观质量检验'!AO75)</f>
        <v/>
      </c>
      <c r="AJ75" s="97" t="str">
        <f ca="1">IF('3、外观质量检验'!AR75="","",SUMIF(外观!$AI:$AJ,'3、外观质量检验'!AR75,外观!$AJ:$AJ)*'3、外观质量检验'!AS75)</f>
        <v/>
      </c>
      <c r="AK75" s="97" t="str">
        <f ca="1">IF('3、外观质量检验'!AU75="","",SUMIF(外观!$AI:$AJ,'3、外观质量检验'!AU75,外观!$AJ:$AJ)*'3、外观质量检验'!AV75)</f>
        <v/>
      </c>
      <c r="AL75" s="97" t="str">
        <f ca="1">IF('3、外观质量检验'!AX75="","",SUMIF(外观!$AI:$AJ,'3、外观质量检验'!AX75,外观!$AJ:$AJ)*'3、外观质量检验'!AY75)</f>
        <v/>
      </c>
      <c r="AM75" s="97" t="str">
        <f ca="1">IF('3、外观质量检验'!BA75="","",SUMIF(外观!$AI:$AJ,'3、外观质量检验'!BA75,外观!$AJ:$AJ)*'3、外观质量检验'!BB75)</f>
        <v/>
      </c>
      <c r="AN75" s="97" t="str">
        <f ca="1">IF('3、外观质量检验'!BD75="","",SUMIF(外观!$AI:$AJ,'3、外观质量检验'!BD75,外观!$AJ:$AJ)*'3、外观质量检验'!BE75)</f>
        <v/>
      </c>
      <c r="AO75" s="97" t="str">
        <f ca="1">IF('3、外观质量检验'!BH75="","",SUMIF(外观!$AI:$AJ,'3、外观质量检验'!BH75,外观!$AJ:$AJ)*'3、外观质量检验'!BI75)</f>
        <v/>
      </c>
      <c r="AP75" s="97" t="str">
        <f ca="1">IF('3、外观质量检验'!BK75="","",SUMIF(外观!$AI:$AJ,'3、外观质量检验'!BK75,外观!$AJ:$AJ)*'3、外观质量检验'!BL75)</f>
        <v/>
      </c>
      <c r="AQ75" s="97" t="str">
        <f ca="1">IF('3、外观质量检验'!BN75="","",SUMIF(外观!$AI:$AJ,'3、外观质量检验'!BN75,外观!$AJ:$AJ)*'3、外观质量检验'!BO75)</f>
        <v/>
      </c>
      <c r="AR75" s="97" t="str">
        <f ca="1">IF('3、外观质量检验'!BQ75="","",SUMIF(外观!$AI:$AJ,'3、外观质量检验'!BQ75,外观!$AJ:$AJ)*'3、外观质量检验'!BR75)</f>
        <v/>
      </c>
      <c r="AS75" s="103" t="str">
        <f ca="1">IF('3、外观质量检验'!BT75="","",SUMIF(外观!$AI:$AJ,'3、外观质量检验'!BT75,外观!$AJ:$AJ)*'3、外观质量检验'!BU75)</f>
        <v/>
      </c>
      <c r="AT75" s="104" t="str">
        <f>IF(('4、感官质量检验'!L75="")+('4、感官质量检验'!M75="")+('4、感官质量检验'!N75="")+('4、感官质量检验'!O75="")+('4、感官质量检验'!P75="")+('4、感官质量检验'!Q75=""),"",SUM('4、感官质量检验'!L75:Q75))</f>
        <v/>
      </c>
      <c r="AU75" s="105" t="str">
        <f>IF('4、感官质量检验'!K75="","",'4、感官质量检验'!K75)</f>
        <v/>
      </c>
      <c r="AV75" s="106" t="str">
        <f>IF('4、感官质量检验'!D75="","",IF('4、感官质量检验'!D75="一类",85,IF('4、感官质量检验'!D75="二、三类",75,60)))</f>
        <v/>
      </c>
      <c r="AW75" s="109" t="str">
        <f>IF(AND(综合判定!AT75="",'4、感官质量检验'!K75=""),"",IF(OR('4、感官质量检验'!K75="异味",'4、感官质量检验'!K75="霉变",'4、感官质量检验'!K75="异味及霉变",综合判定!AT75&lt;AV75),"A类缺陷，批否",IF(综合判定!AT75&lt;('4、感官质量检验'!J75-2),"B类","合格")))</f>
        <v/>
      </c>
      <c r="AX75" s="110" t="str">
        <f>IF('5、主流烟气检验'!R75="","",IF(('5、主流烟气检验'!R75&lt;=4),1,IF(AND('5、主流烟气检验'!R75&gt;=5,'5、主流烟气检验'!R75&lt;=9),1.5,2)))</f>
        <v/>
      </c>
      <c r="AY75" s="106" t="str">
        <f>IF('5、主流烟气检验'!R75="","",IF('5、主流烟气检验'!R75&lt;=8,100,IF(AND('5、主流烟气检验'!R75&gt;=9,'5、主流烟气检验'!R75&lt;=12),80,0)))</f>
        <v/>
      </c>
      <c r="AZ75" s="106" t="str">
        <f>IF('5、主流烟气检验'!S75="","",IF(ABS('5、主流烟气检验'!R75-'5、主流烟气检验'!S75)&lt;=AX75,AY75,0))</f>
        <v/>
      </c>
      <c r="BA75" s="78" t="str">
        <f t="shared" si="8"/>
        <v/>
      </c>
      <c r="BB75" s="106" t="str">
        <f>IF('5、主流烟气检验'!T75="","",IF(('5、主流烟气检验'!T75&lt;=0.4),0.1,IF(AND('5、主流烟气检验'!T75&gt;=0.5,'5、主流烟气检验'!T75&lt;=1),0.2,0.3)))</f>
        <v/>
      </c>
      <c r="BC75" s="106" t="str">
        <f>IF('5、主流烟气检验'!U75="","",IF(ABS('5、主流烟气检验'!T75-'5、主流烟气检验'!U75)&lt;=BB75,100,0))</f>
        <v/>
      </c>
      <c r="BD75" s="106" t="str">
        <f>IF('5、主流烟气检验'!V75="","",IF(('5、主流烟气检验'!V75&lt;=4),1,IF(AND('5、主流烟气检验'!V75&gt;=5,'5、主流烟气检验'!V75&lt;=10),2,3)))</f>
        <v/>
      </c>
      <c r="BE75" s="106" t="str">
        <f>IF('5、主流烟气检验'!V75="","",IF('5、主流烟气检验'!V75&lt;=10,100,IF(AND('5、主流烟气检验'!V75&gt;=11,'5、主流烟气检验'!V75&lt;=15),80,0)))</f>
        <v/>
      </c>
      <c r="BF75" s="109" t="str">
        <f>IF('5、主流烟气检验'!W75="","",IF(ABS('5、主流烟气检验'!W75-'5、主流烟气检验'!V75)&lt;=BD75,BE75,0))</f>
        <v/>
      </c>
      <c r="BG75" s="113" t="str">
        <f ca="1" t="shared" si="5"/>
        <v/>
      </c>
    </row>
    <row r="76" ht="12" customHeight="1" spans="2:59">
      <c r="B76" s="77" t="str">
        <f>IF('1、包装标识检验'!B76="","",'1、包装标识检验'!B76)</f>
        <v/>
      </c>
      <c r="C76" s="78" t="str">
        <f>IF('1、包装标识检验'!C76="","",'1、包装标识检验'!C76)</f>
        <v/>
      </c>
      <c r="D76" s="78" t="str">
        <f>IF('1、包装标识检验'!D76="","",'1、包装标识检验'!D76)</f>
        <v/>
      </c>
      <c r="E76" s="78" t="str">
        <f>IF('1、包装标识检验'!E76="","",'1、包装标识检验'!E76)</f>
        <v/>
      </c>
      <c r="F76" s="79" t="str">
        <f>IF('1、包装标识检验'!F76="","",'1、包装标识检验'!F76)</f>
        <v/>
      </c>
      <c r="G76" s="78" t="str">
        <f>IF('1、包装标识检验'!G76="","",'1、包装标识检验'!G76)</f>
        <v/>
      </c>
      <c r="H76" s="78" t="str">
        <f>IF('1、包装标识检验'!H76="","",'1、包装标识检验'!H76)</f>
        <v/>
      </c>
      <c r="I76" s="88" t="str">
        <f>IF('1、包装标识检验'!I76="","",'1、包装标识检验'!I76)</f>
        <v/>
      </c>
      <c r="J76" s="89" t="str">
        <f>IF('1、包装标识检验'!J76="合格","合格",IF('1、包装标识检验'!J76="","",IF('1、包装标识检验'!J76="A类","A类，批否",IF('1、包装标识检验'!J76="B类","B类，合格"))))</f>
        <v/>
      </c>
      <c r="K76" s="90" t="str">
        <f>IF('1、包装标识检验'!J76="","",IF('1、包装标识检验'!J76="合格",100,IF('1、包装标识检验'!J76="A类",0,100-综合判定!J76)))</f>
        <v/>
      </c>
      <c r="L76" s="77" t="str">
        <f ca="1">IF(B76="","",100-SUM(综合判定!P76,综合判定!Q76,综合判定!R76,综合判定!S76,综合判定!T76,综合判定!U76,综合判定!W76,综合判定!V76,综合判定!X76,综合判定!Y76,综合判定!Z76,综合判定!AA76,综合判定!AB76,综合判定!AC76,综合判定!AD76,综合判定!AE76,综合判定!AF76,综合判定!AG76,综合判定!AH76,综合判定!AI76,综合判定!AJ76,综合判定!AK76,综合判定!AL76,综合判定!AM76,综合判定!AN76,综合判定!AO76,综合判定!AP76,综合判定!AQ76,综合判定!AR76,综合判定!AS76))</f>
        <v/>
      </c>
      <c r="M76" s="78" t="str">
        <f ca="1" t="shared" si="6"/>
        <v/>
      </c>
      <c r="N76" s="91" t="str">
        <f ca="1" t="shared" si="7"/>
        <v/>
      </c>
      <c r="O76" s="92"/>
      <c r="P76" s="93" t="str">
        <f>IF('2、物理特性检验'!L76="","",'2、物理特性检验'!L76*0.2)</f>
        <v/>
      </c>
      <c r="Q76" s="95" t="str">
        <f>IF('2、物理特性检验'!O76="","",'2、物理特性检验'!O76*0.5)</f>
        <v/>
      </c>
      <c r="R76" s="95" t="str">
        <f>IF('2、物理特性检验'!R76="","",'2、物理特性检验'!R76*0.2)</f>
        <v/>
      </c>
      <c r="S76" s="95" t="str">
        <f>IF('2、物理特性检验'!U76="","",'2、物理特性检验'!U76*1)</f>
        <v/>
      </c>
      <c r="T76" s="95" t="str">
        <f>IF('2、物理特性检验'!X76="","",'2、物理特性检验'!X76*0.5)</f>
        <v/>
      </c>
      <c r="U76" s="95" t="str">
        <f>IF('2、物理特性检验'!AA76="","",'2、物理特性检验'!AA76*0.2)</f>
        <v/>
      </c>
      <c r="V76" s="95" t="str">
        <f>IF('2、物理特性检验'!AH76="","",IF(('2、物理特性检验'!AH76&gt;13.5)+('2、物理特性检验'!AH76&lt;10.5),6,IF(ABS('2、物理特性检验'!AH76-'2、物理特性检验'!AI76)&gt;1,3,IF(ABS('2、物理特性检验'!AH76-'2、物理特性检验'!AI76)&gt;0.5,2,""))))</f>
        <v/>
      </c>
      <c r="W76" s="95" t="str">
        <f>IF('2、物理特性检验'!AG76="","",'2、物理特性检验'!AG76*15)</f>
        <v/>
      </c>
      <c r="X76" s="95" t="str">
        <f>IF('2、物理特性检验'!AJ76="","",IF(('2、物理特性检验'!AJ76&gt;=3)*('2、物理特性检验'!AL76=0),4,IF(('2、物理特性检验'!AJ76&gt;=3.5)*('2、物理特性检验'!AL76=1),4,"")))</f>
        <v/>
      </c>
      <c r="Y76" s="95" t="str">
        <f>IF('2、物理特性检验'!AK76="","",'2、物理特性检验'!AK76*5)</f>
        <v/>
      </c>
      <c r="Z76" s="97" t="str">
        <f ca="1">IF('3、外观质量检验'!L76="","",SUMIF(外观!$AI:$AJ,'3、外观质量检验'!L76,外观!$AJ:$AJ)*'3、外观质量检验'!M76)</f>
        <v/>
      </c>
      <c r="AA76" s="97" t="str">
        <f ca="1">IF('3、外观质量检验'!O76="","",SUMIF(外观!$AI:$AJ,'3、外观质量检验'!O76,外观!$AJ:$AJ)*'3、外观质量检验'!P76)</f>
        <v/>
      </c>
      <c r="AB76" s="97" t="str">
        <f ca="1">IF('3、外观质量检验'!R76="","",SUMIF(外观!$AI:$AJ,'3、外观质量检验'!R76,外观!$AJ:$AJ)*'3、外观质量检验'!S76)</f>
        <v/>
      </c>
      <c r="AC76" s="97" t="str">
        <f ca="1">IF('3、外观质量检验'!U76="","",SUMIF(外观!$AI:$AJ,'3、外观质量检验'!U76,外观!$AJ:$AJ)*'3、外观质量检验'!V76)</f>
        <v/>
      </c>
      <c r="AD76" s="97" t="str">
        <f ca="1">IF('3、外观质量检验'!X76="","",SUMIF(外观!$AI:$AJ,'3、外观质量检验'!X76,外观!$AJ:$AJ)*'3、外观质量检验'!Y76)</f>
        <v/>
      </c>
      <c r="AE76" s="97" t="str">
        <f ca="1">IF('3、外观质量检验'!AB76="","",SUMIF(外观!$AI:$AJ,'3、外观质量检验'!AB76,外观!$AJ:$AJ)*'3、外观质量检验'!AC76)</f>
        <v/>
      </c>
      <c r="AF76" s="97" t="str">
        <f ca="1">IF('3、外观质量检验'!AE76="","",SUMIF(外观!$AI:$AJ,'3、外观质量检验'!AE76,外观!$AJ:$AJ)*'3、外观质量检验'!AF76)</f>
        <v/>
      </c>
      <c r="AG76" s="97" t="str">
        <f ca="1">IF('3、外观质量检验'!AH76="","",SUMIF(外观!$AI:$AJ,'3、外观质量检验'!AH76,外观!$AJ:$AJ)*'3、外观质量检验'!AI76)</f>
        <v/>
      </c>
      <c r="AH76" s="97" t="str">
        <f ca="1">IF('3、外观质量检验'!AK76="","",SUMIF(外观!$AI:$AJ,'3、外观质量检验'!AK76,外观!$AJ:$AJ)*'3、外观质量检验'!AL76)</f>
        <v/>
      </c>
      <c r="AI76" s="97" t="str">
        <f ca="1">IF('3、外观质量检验'!AN76="","",SUMIF(外观!$AI:$AJ,'3、外观质量检验'!AN76,外观!$AJ:$AJ)*'3、外观质量检验'!AO76)</f>
        <v/>
      </c>
      <c r="AJ76" s="97" t="str">
        <f ca="1">IF('3、外观质量检验'!AR76="","",SUMIF(外观!$AI:$AJ,'3、外观质量检验'!AR76,外观!$AJ:$AJ)*'3、外观质量检验'!AS76)</f>
        <v/>
      </c>
      <c r="AK76" s="97" t="str">
        <f ca="1">IF('3、外观质量检验'!AU76="","",SUMIF(外观!$AI:$AJ,'3、外观质量检验'!AU76,外观!$AJ:$AJ)*'3、外观质量检验'!AV76)</f>
        <v/>
      </c>
      <c r="AL76" s="97" t="str">
        <f ca="1">IF('3、外观质量检验'!AX76="","",SUMIF(外观!$AI:$AJ,'3、外观质量检验'!AX76,外观!$AJ:$AJ)*'3、外观质量检验'!AY76)</f>
        <v/>
      </c>
      <c r="AM76" s="97" t="str">
        <f ca="1">IF('3、外观质量检验'!BA76="","",SUMIF(外观!$AI:$AJ,'3、外观质量检验'!BA76,外观!$AJ:$AJ)*'3、外观质量检验'!BB76)</f>
        <v/>
      </c>
      <c r="AN76" s="97" t="str">
        <f ca="1">IF('3、外观质量检验'!BD76="","",SUMIF(外观!$AI:$AJ,'3、外观质量检验'!BD76,外观!$AJ:$AJ)*'3、外观质量检验'!BE76)</f>
        <v/>
      </c>
      <c r="AO76" s="97" t="str">
        <f ca="1">IF('3、外观质量检验'!BH76="","",SUMIF(外观!$AI:$AJ,'3、外观质量检验'!BH76,外观!$AJ:$AJ)*'3、外观质量检验'!BI76)</f>
        <v/>
      </c>
      <c r="AP76" s="97" t="str">
        <f ca="1">IF('3、外观质量检验'!BK76="","",SUMIF(外观!$AI:$AJ,'3、外观质量检验'!BK76,外观!$AJ:$AJ)*'3、外观质量检验'!BL76)</f>
        <v/>
      </c>
      <c r="AQ76" s="97" t="str">
        <f ca="1">IF('3、外观质量检验'!BN76="","",SUMIF(外观!$AI:$AJ,'3、外观质量检验'!BN76,外观!$AJ:$AJ)*'3、外观质量检验'!BO76)</f>
        <v/>
      </c>
      <c r="AR76" s="97" t="str">
        <f ca="1">IF('3、外观质量检验'!BQ76="","",SUMIF(外观!$AI:$AJ,'3、外观质量检验'!BQ76,外观!$AJ:$AJ)*'3、外观质量检验'!BR76)</f>
        <v/>
      </c>
      <c r="AS76" s="103" t="str">
        <f ca="1">IF('3、外观质量检验'!BT76="","",SUMIF(外观!$AI:$AJ,'3、外观质量检验'!BT76,外观!$AJ:$AJ)*'3、外观质量检验'!BU76)</f>
        <v/>
      </c>
      <c r="AT76" s="104" t="str">
        <f>IF(('4、感官质量检验'!L76="")+('4、感官质量检验'!M76="")+('4、感官质量检验'!N76="")+('4、感官质量检验'!O76="")+('4、感官质量检验'!P76="")+('4、感官质量检验'!Q76=""),"",SUM('4、感官质量检验'!L76:Q76))</f>
        <v/>
      </c>
      <c r="AU76" s="105" t="str">
        <f>IF('4、感官质量检验'!K76="","",'4、感官质量检验'!K76)</f>
        <v/>
      </c>
      <c r="AV76" s="106" t="str">
        <f>IF('4、感官质量检验'!D76="","",IF('4、感官质量检验'!D76="一类",85,IF('4、感官质量检验'!D76="二、三类",75,60)))</f>
        <v/>
      </c>
      <c r="AW76" s="109" t="str">
        <f>IF(AND(综合判定!AT76="",'4、感官质量检验'!K76=""),"",IF(OR('4、感官质量检验'!K76="异味",'4、感官质量检验'!K76="霉变",'4、感官质量检验'!K76="异味及霉变",综合判定!AT76&lt;AV76),"A类缺陷，批否",IF(综合判定!AT76&lt;('4、感官质量检验'!J76-2),"B类","合格")))</f>
        <v/>
      </c>
      <c r="AX76" s="110" t="str">
        <f>IF('5、主流烟气检验'!R76="","",IF(('5、主流烟气检验'!R76&lt;=4),1,IF(AND('5、主流烟气检验'!R76&gt;=5,'5、主流烟气检验'!R76&lt;=9),1.5,2)))</f>
        <v/>
      </c>
      <c r="AY76" s="106" t="str">
        <f>IF('5、主流烟气检验'!R76="","",IF('5、主流烟气检验'!R76&lt;=8,100,IF(AND('5、主流烟气检验'!R76&gt;=9,'5、主流烟气检验'!R76&lt;=12),80,0)))</f>
        <v/>
      </c>
      <c r="AZ76" s="106" t="str">
        <f>IF('5、主流烟气检验'!S76="","",IF(ABS('5、主流烟气检验'!R76-'5、主流烟气检验'!S76)&lt;=AX76,AY76,0))</f>
        <v/>
      </c>
      <c r="BA76" s="78" t="str">
        <f t="shared" si="8"/>
        <v/>
      </c>
      <c r="BB76" s="106" t="str">
        <f>IF('5、主流烟气检验'!T76="","",IF(('5、主流烟气检验'!T76&lt;=0.4),0.1,IF(AND('5、主流烟气检验'!T76&gt;=0.5,'5、主流烟气检验'!T76&lt;=1),0.2,0.3)))</f>
        <v/>
      </c>
      <c r="BC76" s="106" t="str">
        <f>IF('5、主流烟气检验'!U76="","",IF(ABS('5、主流烟气检验'!T76-'5、主流烟气检验'!U76)&lt;=BB76,100,0))</f>
        <v/>
      </c>
      <c r="BD76" s="106" t="str">
        <f>IF('5、主流烟气检验'!V76="","",IF(('5、主流烟气检验'!V76&lt;=4),1,IF(AND('5、主流烟气检验'!V76&gt;=5,'5、主流烟气检验'!V76&lt;=10),2,3)))</f>
        <v/>
      </c>
      <c r="BE76" s="106" t="str">
        <f>IF('5、主流烟气检验'!V76="","",IF('5、主流烟气检验'!V76&lt;=10,100,IF(AND('5、主流烟气检验'!V76&gt;=11,'5、主流烟气检验'!V76&lt;=15),80,0)))</f>
        <v/>
      </c>
      <c r="BF76" s="109" t="str">
        <f>IF('5、主流烟气检验'!W76="","",IF(ABS('5、主流烟气检验'!W76-'5、主流烟气检验'!V76)&lt;=BD76,BE76,0))</f>
        <v/>
      </c>
      <c r="BG76" s="113" t="str">
        <f ca="1" t="shared" si="5"/>
        <v/>
      </c>
    </row>
    <row r="77" ht="12" customHeight="1" spans="2:59">
      <c r="B77" s="77" t="str">
        <f>IF('1、包装标识检验'!B77="","",'1、包装标识检验'!B77)</f>
        <v/>
      </c>
      <c r="C77" s="78" t="str">
        <f>IF('1、包装标识检验'!C77="","",'1、包装标识检验'!C77)</f>
        <v/>
      </c>
      <c r="D77" s="78" t="str">
        <f>IF('1、包装标识检验'!D77="","",'1、包装标识检验'!D77)</f>
        <v/>
      </c>
      <c r="E77" s="78" t="str">
        <f>IF('1、包装标识检验'!E77="","",'1、包装标识检验'!E77)</f>
        <v/>
      </c>
      <c r="F77" s="79" t="str">
        <f>IF('1、包装标识检验'!F77="","",'1、包装标识检验'!F77)</f>
        <v/>
      </c>
      <c r="G77" s="78" t="str">
        <f>IF('1、包装标识检验'!G77="","",'1、包装标识检验'!G77)</f>
        <v/>
      </c>
      <c r="H77" s="78" t="str">
        <f>IF('1、包装标识检验'!H77="","",'1、包装标识检验'!H77)</f>
        <v/>
      </c>
      <c r="I77" s="88" t="str">
        <f>IF('1、包装标识检验'!I77="","",'1、包装标识检验'!I77)</f>
        <v/>
      </c>
      <c r="J77" s="89" t="str">
        <f>IF('1、包装标识检验'!J77="合格","合格",IF('1、包装标识检验'!J77="","",IF('1、包装标识检验'!J77="A类","A类，批否",IF('1、包装标识检验'!J77="B类","B类，合格"))))</f>
        <v/>
      </c>
      <c r="K77" s="90" t="str">
        <f>IF('1、包装标识检验'!J77="","",IF('1、包装标识检验'!J77="合格",100,IF('1、包装标识检验'!J77="A类",0,100-综合判定!J77)))</f>
        <v/>
      </c>
      <c r="L77" s="77" t="str">
        <f ca="1">IF(B77="","",100-SUM(综合判定!P77,综合判定!Q77,综合判定!R77,综合判定!S77,综合判定!T77,综合判定!U77,综合判定!W77,综合判定!V77,综合判定!X77,综合判定!Y77,综合判定!Z77,综合判定!AA77,综合判定!AB77,综合判定!AC77,综合判定!AD77,综合判定!AE77,综合判定!AF77,综合判定!AG77,综合判定!AH77,综合判定!AI77,综合判定!AJ77,综合判定!AK77,综合判定!AL77,综合判定!AM77,综合判定!AN77,综合判定!AO77,综合判定!AP77,综合判定!AQ77,综合判定!AR77,综合判定!AS77))</f>
        <v/>
      </c>
      <c r="M77" s="78" t="str">
        <f ca="1" t="shared" si="6"/>
        <v/>
      </c>
      <c r="N77" s="91" t="str">
        <f ca="1" t="shared" si="7"/>
        <v/>
      </c>
      <c r="O77" s="92"/>
      <c r="P77" s="93" t="str">
        <f>IF('2、物理特性检验'!L77="","",'2、物理特性检验'!L77*0.2)</f>
        <v/>
      </c>
      <c r="Q77" s="95" t="str">
        <f>IF('2、物理特性检验'!O77="","",'2、物理特性检验'!O77*0.5)</f>
        <v/>
      </c>
      <c r="R77" s="95" t="str">
        <f>IF('2、物理特性检验'!R77="","",'2、物理特性检验'!R77*0.2)</f>
        <v/>
      </c>
      <c r="S77" s="95" t="str">
        <f>IF('2、物理特性检验'!U77="","",'2、物理特性检验'!U77*1)</f>
        <v/>
      </c>
      <c r="T77" s="95" t="str">
        <f>IF('2、物理特性检验'!X77="","",'2、物理特性检验'!X77*0.5)</f>
        <v/>
      </c>
      <c r="U77" s="95" t="str">
        <f>IF('2、物理特性检验'!AA77="","",'2、物理特性检验'!AA77*0.2)</f>
        <v/>
      </c>
      <c r="V77" s="95" t="str">
        <f>IF('2、物理特性检验'!AH77="","",IF(('2、物理特性检验'!AH77&gt;13.5)+('2、物理特性检验'!AH77&lt;10.5),6,IF(ABS('2、物理特性检验'!AH77-'2、物理特性检验'!AI77)&gt;1,3,IF(ABS('2、物理特性检验'!AH77-'2、物理特性检验'!AI77)&gt;0.5,2,""))))</f>
        <v/>
      </c>
      <c r="W77" s="95" t="str">
        <f>IF('2、物理特性检验'!AG77="","",'2、物理特性检验'!AG77*15)</f>
        <v/>
      </c>
      <c r="X77" s="95" t="str">
        <f>IF('2、物理特性检验'!AJ77="","",IF(('2、物理特性检验'!AJ77&gt;=3)*('2、物理特性检验'!AL77=0),4,IF(('2、物理特性检验'!AJ77&gt;=3.5)*('2、物理特性检验'!AL77=1),4,"")))</f>
        <v/>
      </c>
      <c r="Y77" s="95" t="str">
        <f>IF('2、物理特性检验'!AK77="","",'2、物理特性检验'!AK77*5)</f>
        <v/>
      </c>
      <c r="Z77" s="97" t="str">
        <f ca="1">IF('3、外观质量检验'!L77="","",SUMIF(外观!$AI:$AJ,'3、外观质量检验'!L77,外观!$AJ:$AJ)*'3、外观质量检验'!M77)</f>
        <v/>
      </c>
      <c r="AA77" s="97" t="str">
        <f ca="1">IF('3、外观质量检验'!O77="","",SUMIF(外观!$AI:$AJ,'3、外观质量检验'!O77,外观!$AJ:$AJ)*'3、外观质量检验'!P77)</f>
        <v/>
      </c>
      <c r="AB77" s="97" t="str">
        <f ca="1">IF('3、外观质量检验'!R77="","",SUMIF(外观!$AI:$AJ,'3、外观质量检验'!R77,外观!$AJ:$AJ)*'3、外观质量检验'!S77)</f>
        <v/>
      </c>
      <c r="AC77" s="97" t="str">
        <f ca="1">IF('3、外观质量检验'!U77="","",SUMIF(外观!$AI:$AJ,'3、外观质量检验'!U77,外观!$AJ:$AJ)*'3、外观质量检验'!V77)</f>
        <v/>
      </c>
      <c r="AD77" s="97" t="str">
        <f ca="1">IF('3、外观质量检验'!X77="","",SUMIF(外观!$AI:$AJ,'3、外观质量检验'!X77,外观!$AJ:$AJ)*'3、外观质量检验'!Y77)</f>
        <v/>
      </c>
      <c r="AE77" s="97" t="str">
        <f ca="1">IF('3、外观质量检验'!AB77="","",SUMIF(外观!$AI:$AJ,'3、外观质量检验'!AB77,外观!$AJ:$AJ)*'3、外观质量检验'!AC77)</f>
        <v/>
      </c>
      <c r="AF77" s="97" t="str">
        <f ca="1">IF('3、外观质量检验'!AE77="","",SUMIF(外观!$AI:$AJ,'3、外观质量检验'!AE77,外观!$AJ:$AJ)*'3、外观质量检验'!AF77)</f>
        <v/>
      </c>
      <c r="AG77" s="97" t="str">
        <f ca="1">IF('3、外观质量检验'!AH77="","",SUMIF(外观!$AI:$AJ,'3、外观质量检验'!AH77,外观!$AJ:$AJ)*'3、外观质量检验'!AI77)</f>
        <v/>
      </c>
      <c r="AH77" s="97" t="str">
        <f ca="1">IF('3、外观质量检验'!AK77="","",SUMIF(外观!$AI:$AJ,'3、外观质量检验'!AK77,外观!$AJ:$AJ)*'3、外观质量检验'!AL77)</f>
        <v/>
      </c>
      <c r="AI77" s="97" t="str">
        <f ca="1">IF('3、外观质量检验'!AN77="","",SUMIF(外观!$AI:$AJ,'3、外观质量检验'!AN77,外观!$AJ:$AJ)*'3、外观质量检验'!AO77)</f>
        <v/>
      </c>
      <c r="AJ77" s="97" t="str">
        <f ca="1">IF('3、外观质量检验'!AR77="","",SUMIF(外观!$AI:$AJ,'3、外观质量检验'!AR77,外观!$AJ:$AJ)*'3、外观质量检验'!AS77)</f>
        <v/>
      </c>
      <c r="AK77" s="97" t="str">
        <f ca="1">IF('3、外观质量检验'!AU77="","",SUMIF(外观!$AI:$AJ,'3、外观质量检验'!AU77,外观!$AJ:$AJ)*'3、外观质量检验'!AV77)</f>
        <v/>
      </c>
      <c r="AL77" s="97" t="str">
        <f ca="1">IF('3、外观质量检验'!AX77="","",SUMIF(外观!$AI:$AJ,'3、外观质量检验'!AX77,外观!$AJ:$AJ)*'3、外观质量检验'!AY77)</f>
        <v/>
      </c>
      <c r="AM77" s="97" t="str">
        <f ca="1">IF('3、外观质量检验'!BA77="","",SUMIF(外观!$AI:$AJ,'3、外观质量检验'!BA77,外观!$AJ:$AJ)*'3、外观质量检验'!BB77)</f>
        <v/>
      </c>
      <c r="AN77" s="97" t="str">
        <f ca="1">IF('3、外观质量检验'!BD77="","",SUMIF(外观!$AI:$AJ,'3、外观质量检验'!BD77,外观!$AJ:$AJ)*'3、外观质量检验'!BE77)</f>
        <v/>
      </c>
      <c r="AO77" s="97" t="str">
        <f ca="1">IF('3、外观质量检验'!BH77="","",SUMIF(外观!$AI:$AJ,'3、外观质量检验'!BH77,外观!$AJ:$AJ)*'3、外观质量检验'!BI77)</f>
        <v/>
      </c>
      <c r="AP77" s="97" t="str">
        <f ca="1">IF('3、外观质量检验'!BK77="","",SUMIF(外观!$AI:$AJ,'3、外观质量检验'!BK77,外观!$AJ:$AJ)*'3、外观质量检验'!BL77)</f>
        <v/>
      </c>
      <c r="AQ77" s="97" t="str">
        <f ca="1">IF('3、外观质量检验'!BN77="","",SUMIF(外观!$AI:$AJ,'3、外观质量检验'!BN77,外观!$AJ:$AJ)*'3、外观质量检验'!BO77)</f>
        <v/>
      </c>
      <c r="AR77" s="97" t="str">
        <f ca="1">IF('3、外观质量检验'!BQ77="","",SUMIF(外观!$AI:$AJ,'3、外观质量检验'!BQ77,外观!$AJ:$AJ)*'3、外观质量检验'!BR77)</f>
        <v/>
      </c>
      <c r="AS77" s="103" t="str">
        <f ca="1">IF('3、外观质量检验'!BT77="","",SUMIF(外观!$AI:$AJ,'3、外观质量检验'!BT77,外观!$AJ:$AJ)*'3、外观质量检验'!BU77)</f>
        <v/>
      </c>
      <c r="AT77" s="104" t="str">
        <f>IF(('4、感官质量检验'!L77="")+('4、感官质量检验'!M77="")+('4、感官质量检验'!N77="")+('4、感官质量检验'!O77="")+('4、感官质量检验'!P77="")+('4、感官质量检验'!Q77=""),"",SUM('4、感官质量检验'!L77:Q77))</f>
        <v/>
      </c>
      <c r="AU77" s="105" t="str">
        <f>IF('4、感官质量检验'!K77="","",'4、感官质量检验'!K77)</f>
        <v/>
      </c>
      <c r="AV77" s="106" t="str">
        <f>IF('4、感官质量检验'!D77="","",IF('4、感官质量检验'!D77="一类",85,IF('4、感官质量检验'!D77="二、三类",75,60)))</f>
        <v/>
      </c>
      <c r="AW77" s="109" t="str">
        <f>IF(AND(综合判定!AT77="",'4、感官质量检验'!K77=""),"",IF(OR('4、感官质量检验'!K77="异味",'4、感官质量检验'!K77="霉变",'4、感官质量检验'!K77="异味及霉变",综合判定!AT77&lt;AV77),"A类缺陷，批否",IF(综合判定!AT77&lt;('4、感官质量检验'!J77-2),"B类","合格")))</f>
        <v/>
      </c>
      <c r="AX77" s="110" t="str">
        <f>IF('5、主流烟气检验'!R77="","",IF(('5、主流烟气检验'!R77&lt;=4),1,IF(AND('5、主流烟气检验'!R77&gt;=5,'5、主流烟气检验'!R77&lt;=9),1.5,2)))</f>
        <v/>
      </c>
      <c r="AY77" s="106" t="str">
        <f>IF('5、主流烟气检验'!R77="","",IF('5、主流烟气检验'!R77&lt;=8,100,IF(AND('5、主流烟气检验'!R77&gt;=9,'5、主流烟气检验'!R77&lt;=12),80,0)))</f>
        <v/>
      </c>
      <c r="AZ77" s="106" t="str">
        <f>IF('5、主流烟气检验'!S77="","",IF(ABS('5、主流烟气检验'!R77-'5、主流烟气检验'!S77)&lt;=AX77,AY77,0))</f>
        <v/>
      </c>
      <c r="BA77" s="78" t="str">
        <f t="shared" si="8"/>
        <v/>
      </c>
      <c r="BB77" s="106" t="str">
        <f>IF('5、主流烟气检验'!T77="","",IF(('5、主流烟气检验'!T77&lt;=0.4),0.1,IF(AND('5、主流烟气检验'!T77&gt;=0.5,'5、主流烟气检验'!T77&lt;=1),0.2,0.3)))</f>
        <v/>
      </c>
      <c r="BC77" s="106" t="str">
        <f>IF('5、主流烟气检验'!U77="","",IF(ABS('5、主流烟气检验'!T77-'5、主流烟气检验'!U77)&lt;=BB77,100,0))</f>
        <v/>
      </c>
      <c r="BD77" s="106" t="str">
        <f>IF('5、主流烟气检验'!V77="","",IF(('5、主流烟气检验'!V77&lt;=4),1,IF(AND('5、主流烟气检验'!V77&gt;=5,'5、主流烟气检验'!V77&lt;=10),2,3)))</f>
        <v/>
      </c>
      <c r="BE77" s="106" t="str">
        <f>IF('5、主流烟气检验'!V77="","",IF('5、主流烟气检验'!V77&lt;=10,100,IF(AND('5、主流烟气检验'!V77&gt;=11,'5、主流烟气检验'!V77&lt;=15),80,0)))</f>
        <v/>
      </c>
      <c r="BF77" s="109" t="str">
        <f>IF('5、主流烟气检验'!W77="","",IF(ABS('5、主流烟气检验'!W77-'5、主流烟气检验'!V77)&lt;=BD77,BE77,0))</f>
        <v/>
      </c>
      <c r="BG77" s="113" t="str">
        <f ca="1" t="shared" si="5"/>
        <v/>
      </c>
    </row>
    <row r="78" ht="12" customHeight="1" spans="2:59">
      <c r="B78" s="77" t="str">
        <f>IF('1、包装标识检验'!B78="","",'1、包装标识检验'!B78)</f>
        <v/>
      </c>
      <c r="C78" s="78" t="str">
        <f>IF('1、包装标识检验'!C78="","",'1、包装标识检验'!C78)</f>
        <v/>
      </c>
      <c r="D78" s="78" t="str">
        <f>IF('1、包装标识检验'!D78="","",'1、包装标识检验'!D78)</f>
        <v/>
      </c>
      <c r="E78" s="78" t="str">
        <f>IF('1、包装标识检验'!E78="","",'1、包装标识检验'!E78)</f>
        <v/>
      </c>
      <c r="F78" s="79" t="str">
        <f>IF('1、包装标识检验'!F78="","",'1、包装标识检验'!F78)</f>
        <v/>
      </c>
      <c r="G78" s="78" t="str">
        <f>IF('1、包装标识检验'!G78="","",'1、包装标识检验'!G78)</f>
        <v/>
      </c>
      <c r="H78" s="78" t="str">
        <f>IF('1、包装标识检验'!H78="","",'1、包装标识检验'!H78)</f>
        <v/>
      </c>
      <c r="I78" s="88" t="str">
        <f>IF('1、包装标识检验'!I78="","",'1、包装标识检验'!I78)</f>
        <v/>
      </c>
      <c r="J78" s="89" t="str">
        <f>IF('1、包装标识检验'!J78="合格","合格",IF('1、包装标识检验'!J78="","",IF('1、包装标识检验'!J78="A类","A类，批否",IF('1、包装标识检验'!J78="B类","B类，合格"))))</f>
        <v/>
      </c>
      <c r="K78" s="90" t="str">
        <f>IF('1、包装标识检验'!J78="","",IF('1、包装标识检验'!J78="合格",100,IF('1、包装标识检验'!J78="A类",0,100-综合判定!J78)))</f>
        <v/>
      </c>
      <c r="L78" s="77" t="str">
        <f ca="1">IF(B78="","",100-SUM(综合判定!P78,综合判定!Q78,综合判定!R78,综合判定!S78,综合判定!T78,综合判定!U78,综合判定!W78,综合判定!V78,综合判定!X78,综合判定!Y78,综合判定!Z78,综合判定!AA78,综合判定!AB78,综合判定!AC78,综合判定!AD78,综合判定!AE78,综合判定!AF78,综合判定!AG78,综合判定!AH78,综合判定!AI78,综合判定!AJ78,综合判定!AK78,综合判定!AL78,综合判定!AM78,综合判定!AN78,综合判定!AO78,综合判定!AP78,综合判定!AQ78,综合判定!AR78,综合判定!AS78))</f>
        <v/>
      </c>
      <c r="M78" s="78" t="str">
        <f ca="1" t="shared" si="6"/>
        <v/>
      </c>
      <c r="N78" s="91" t="str">
        <f ca="1" t="shared" si="7"/>
        <v/>
      </c>
      <c r="O78" s="92"/>
      <c r="P78" s="93" t="str">
        <f>IF('2、物理特性检验'!L78="","",'2、物理特性检验'!L78*0.2)</f>
        <v/>
      </c>
      <c r="Q78" s="95" t="str">
        <f>IF('2、物理特性检验'!O78="","",'2、物理特性检验'!O78*0.5)</f>
        <v/>
      </c>
      <c r="R78" s="95" t="str">
        <f>IF('2、物理特性检验'!R78="","",'2、物理特性检验'!R78*0.2)</f>
        <v/>
      </c>
      <c r="S78" s="95" t="str">
        <f>IF('2、物理特性检验'!U78="","",'2、物理特性检验'!U78*1)</f>
        <v/>
      </c>
      <c r="T78" s="95" t="str">
        <f>IF('2、物理特性检验'!X78="","",'2、物理特性检验'!X78*0.5)</f>
        <v/>
      </c>
      <c r="U78" s="95" t="str">
        <f>IF('2、物理特性检验'!AA78="","",'2、物理特性检验'!AA78*0.2)</f>
        <v/>
      </c>
      <c r="V78" s="95" t="str">
        <f>IF('2、物理特性检验'!AH78="","",IF(('2、物理特性检验'!AH78&gt;13.5)+('2、物理特性检验'!AH78&lt;10.5),6,IF(ABS('2、物理特性检验'!AH78-'2、物理特性检验'!AI78)&gt;1,3,IF(ABS('2、物理特性检验'!AH78-'2、物理特性检验'!AI78)&gt;0.5,2,""))))</f>
        <v/>
      </c>
      <c r="W78" s="95" t="str">
        <f>IF('2、物理特性检验'!AG78="","",'2、物理特性检验'!AG78*15)</f>
        <v/>
      </c>
      <c r="X78" s="95" t="str">
        <f>IF('2、物理特性检验'!AJ78="","",IF(('2、物理特性检验'!AJ78&gt;=3)*('2、物理特性检验'!AL78=0),4,IF(('2、物理特性检验'!AJ78&gt;=3.5)*('2、物理特性检验'!AL78=1),4,"")))</f>
        <v/>
      </c>
      <c r="Y78" s="95" t="str">
        <f>IF('2、物理特性检验'!AK78="","",'2、物理特性检验'!AK78*5)</f>
        <v/>
      </c>
      <c r="Z78" s="97" t="str">
        <f ca="1">IF('3、外观质量检验'!L78="","",SUMIF(外观!$AI:$AJ,'3、外观质量检验'!L78,外观!$AJ:$AJ)*'3、外观质量检验'!M78)</f>
        <v/>
      </c>
      <c r="AA78" s="97" t="str">
        <f ca="1">IF('3、外观质量检验'!O78="","",SUMIF(外观!$AI:$AJ,'3、外观质量检验'!O78,外观!$AJ:$AJ)*'3、外观质量检验'!P78)</f>
        <v/>
      </c>
      <c r="AB78" s="97" t="str">
        <f ca="1">IF('3、外观质量检验'!R78="","",SUMIF(外观!$AI:$AJ,'3、外观质量检验'!R78,外观!$AJ:$AJ)*'3、外观质量检验'!S78)</f>
        <v/>
      </c>
      <c r="AC78" s="97" t="str">
        <f ca="1">IF('3、外观质量检验'!U78="","",SUMIF(外观!$AI:$AJ,'3、外观质量检验'!U78,外观!$AJ:$AJ)*'3、外观质量检验'!V78)</f>
        <v/>
      </c>
      <c r="AD78" s="97" t="str">
        <f ca="1">IF('3、外观质量检验'!X78="","",SUMIF(外观!$AI:$AJ,'3、外观质量检验'!X78,外观!$AJ:$AJ)*'3、外观质量检验'!Y78)</f>
        <v/>
      </c>
      <c r="AE78" s="97" t="str">
        <f ca="1">IF('3、外观质量检验'!AB78="","",SUMIF(外观!$AI:$AJ,'3、外观质量检验'!AB78,外观!$AJ:$AJ)*'3、外观质量检验'!AC78)</f>
        <v/>
      </c>
      <c r="AF78" s="97" t="str">
        <f ca="1">IF('3、外观质量检验'!AE78="","",SUMIF(外观!$AI:$AJ,'3、外观质量检验'!AE78,外观!$AJ:$AJ)*'3、外观质量检验'!AF78)</f>
        <v/>
      </c>
      <c r="AG78" s="97" t="str">
        <f ca="1">IF('3、外观质量检验'!AH78="","",SUMIF(外观!$AI:$AJ,'3、外观质量检验'!AH78,外观!$AJ:$AJ)*'3、外观质量检验'!AI78)</f>
        <v/>
      </c>
      <c r="AH78" s="97" t="str">
        <f ca="1">IF('3、外观质量检验'!AK78="","",SUMIF(外观!$AI:$AJ,'3、外观质量检验'!AK78,外观!$AJ:$AJ)*'3、外观质量检验'!AL78)</f>
        <v/>
      </c>
      <c r="AI78" s="97" t="str">
        <f ca="1">IF('3、外观质量检验'!AN78="","",SUMIF(外观!$AI:$AJ,'3、外观质量检验'!AN78,外观!$AJ:$AJ)*'3、外观质量检验'!AO78)</f>
        <v/>
      </c>
      <c r="AJ78" s="97" t="str">
        <f ca="1">IF('3、外观质量检验'!AR78="","",SUMIF(外观!$AI:$AJ,'3、外观质量检验'!AR78,外观!$AJ:$AJ)*'3、外观质量检验'!AS78)</f>
        <v/>
      </c>
      <c r="AK78" s="97" t="str">
        <f ca="1">IF('3、外观质量检验'!AU78="","",SUMIF(外观!$AI:$AJ,'3、外观质量检验'!AU78,外观!$AJ:$AJ)*'3、外观质量检验'!AV78)</f>
        <v/>
      </c>
      <c r="AL78" s="97" t="str">
        <f ca="1">IF('3、外观质量检验'!AX78="","",SUMIF(外观!$AI:$AJ,'3、外观质量检验'!AX78,外观!$AJ:$AJ)*'3、外观质量检验'!AY78)</f>
        <v/>
      </c>
      <c r="AM78" s="97" t="str">
        <f ca="1">IF('3、外观质量检验'!BA78="","",SUMIF(外观!$AI:$AJ,'3、外观质量检验'!BA78,外观!$AJ:$AJ)*'3、外观质量检验'!BB78)</f>
        <v/>
      </c>
      <c r="AN78" s="97" t="str">
        <f ca="1">IF('3、外观质量检验'!BD78="","",SUMIF(外观!$AI:$AJ,'3、外观质量检验'!BD78,外观!$AJ:$AJ)*'3、外观质量检验'!BE78)</f>
        <v/>
      </c>
      <c r="AO78" s="97" t="str">
        <f ca="1">IF('3、外观质量检验'!BH78="","",SUMIF(外观!$AI:$AJ,'3、外观质量检验'!BH78,外观!$AJ:$AJ)*'3、外观质量检验'!BI78)</f>
        <v/>
      </c>
      <c r="AP78" s="97" t="str">
        <f ca="1">IF('3、外观质量检验'!BK78="","",SUMIF(外观!$AI:$AJ,'3、外观质量检验'!BK78,外观!$AJ:$AJ)*'3、外观质量检验'!BL78)</f>
        <v/>
      </c>
      <c r="AQ78" s="97" t="str">
        <f ca="1">IF('3、外观质量检验'!BN78="","",SUMIF(外观!$AI:$AJ,'3、外观质量检验'!BN78,外观!$AJ:$AJ)*'3、外观质量检验'!BO78)</f>
        <v/>
      </c>
      <c r="AR78" s="97" t="str">
        <f ca="1">IF('3、外观质量检验'!BQ78="","",SUMIF(外观!$AI:$AJ,'3、外观质量检验'!BQ78,外观!$AJ:$AJ)*'3、外观质量检验'!BR78)</f>
        <v/>
      </c>
      <c r="AS78" s="103" t="str">
        <f ca="1">IF('3、外观质量检验'!BT78="","",SUMIF(外观!$AI:$AJ,'3、外观质量检验'!BT78,外观!$AJ:$AJ)*'3、外观质量检验'!BU78)</f>
        <v/>
      </c>
      <c r="AT78" s="104" t="str">
        <f>IF(('4、感官质量检验'!L78="")+('4、感官质量检验'!M78="")+('4、感官质量检验'!N78="")+('4、感官质量检验'!O78="")+('4、感官质量检验'!P78="")+('4、感官质量检验'!Q78=""),"",SUM('4、感官质量检验'!L78:Q78))</f>
        <v/>
      </c>
      <c r="AU78" s="105" t="str">
        <f>IF('4、感官质量检验'!K78="","",'4、感官质量检验'!K78)</f>
        <v/>
      </c>
      <c r="AV78" s="106" t="str">
        <f>IF('4、感官质量检验'!D78="","",IF('4、感官质量检验'!D78="一类",85,IF('4、感官质量检验'!D78="二、三类",75,60)))</f>
        <v/>
      </c>
      <c r="AW78" s="109" t="str">
        <f>IF(AND(综合判定!AT78="",'4、感官质量检验'!K78=""),"",IF(OR('4、感官质量检验'!K78="异味",'4、感官质量检验'!K78="霉变",'4、感官质量检验'!K78="异味及霉变",综合判定!AT78&lt;AV78),"A类缺陷，批否",IF(综合判定!AT78&lt;('4、感官质量检验'!J78-2),"B类","合格")))</f>
        <v/>
      </c>
      <c r="AX78" s="110" t="str">
        <f>IF('5、主流烟气检验'!R78="","",IF(('5、主流烟气检验'!R78&lt;=4),1,IF(AND('5、主流烟气检验'!R78&gt;=5,'5、主流烟气检验'!R78&lt;=9),1.5,2)))</f>
        <v/>
      </c>
      <c r="AY78" s="106" t="str">
        <f>IF('5、主流烟气检验'!R78="","",IF('5、主流烟气检验'!R78&lt;=8,100,IF(AND('5、主流烟气检验'!R78&gt;=9,'5、主流烟气检验'!R78&lt;=12),80,0)))</f>
        <v/>
      </c>
      <c r="AZ78" s="106" t="str">
        <f>IF('5、主流烟气检验'!S78="","",IF(ABS('5、主流烟气检验'!R78-'5、主流烟气检验'!S78)&lt;=AX78,AY78,0))</f>
        <v/>
      </c>
      <c r="BA78" s="78" t="str">
        <f t="shared" si="8"/>
        <v/>
      </c>
      <c r="BB78" s="106" t="str">
        <f>IF('5、主流烟气检验'!T78="","",IF(('5、主流烟气检验'!T78&lt;=0.4),0.1,IF(AND('5、主流烟气检验'!T78&gt;=0.5,'5、主流烟气检验'!T78&lt;=1),0.2,0.3)))</f>
        <v/>
      </c>
      <c r="BC78" s="106" t="str">
        <f>IF('5、主流烟气检验'!U78="","",IF(ABS('5、主流烟气检验'!T78-'5、主流烟气检验'!U78)&lt;=BB78,100,0))</f>
        <v/>
      </c>
      <c r="BD78" s="106" t="str">
        <f>IF('5、主流烟气检验'!V78="","",IF(('5、主流烟气检验'!V78&lt;=4),1,IF(AND('5、主流烟气检验'!V78&gt;=5,'5、主流烟气检验'!V78&lt;=10),2,3)))</f>
        <v/>
      </c>
      <c r="BE78" s="106" t="str">
        <f>IF('5、主流烟气检验'!V78="","",IF('5、主流烟气检验'!V78&lt;=10,100,IF(AND('5、主流烟气检验'!V78&gt;=11,'5、主流烟气检验'!V78&lt;=15),80,0)))</f>
        <v/>
      </c>
      <c r="BF78" s="109" t="str">
        <f>IF('5、主流烟气检验'!W78="","",IF(ABS('5、主流烟气检验'!W78-'5、主流烟气检验'!V78)&lt;=BD78,BE78,0))</f>
        <v/>
      </c>
      <c r="BG78" s="113" t="str">
        <f ca="1" t="shared" si="5"/>
        <v/>
      </c>
    </row>
    <row r="79" ht="12" customHeight="1" spans="2:59">
      <c r="B79" s="77" t="str">
        <f>IF('1、包装标识检验'!B79="","",'1、包装标识检验'!B79)</f>
        <v/>
      </c>
      <c r="C79" s="78" t="str">
        <f>IF('1、包装标识检验'!C79="","",'1、包装标识检验'!C79)</f>
        <v/>
      </c>
      <c r="D79" s="78" t="str">
        <f>IF('1、包装标识检验'!D79="","",'1、包装标识检验'!D79)</f>
        <v/>
      </c>
      <c r="E79" s="78" t="str">
        <f>IF('1、包装标识检验'!E79="","",'1、包装标识检验'!E79)</f>
        <v/>
      </c>
      <c r="F79" s="79" t="str">
        <f>IF('1、包装标识检验'!F79="","",'1、包装标识检验'!F79)</f>
        <v/>
      </c>
      <c r="G79" s="78" t="str">
        <f>IF('1、包装标识检验'!G79="","",'1、包装标识检验'!G79)</f>
        <v/>
      </c>
      <c r="H79" s="78" t="str">
        <f>IF('1、包装标识检验'!H79="","",'1、包装标识检验'!H79)</f>
        <v/>
      </c>
      <c r="I79" s="88" t="str">
        <f>IF('1、包装标识检验'!I79="","",'1、包装标识检验'!I79)</f>
        <v/>
      </c>
      <c r="J79" s="89" t="str">
        <f>IF('1、包装标识检验'!J79="合格","合格",IF('1、包装标识检验'!J79="","",IF('1、包装标识检验'!J79="A类","A类，批否",IF('1、包装标识检验'!J79="B类","B类，合格"))))</f>
        <v/>
      </c>
      <c r="K79" s="90" t="str">
        <f>IF('1、包装标识检验'!J79="","",IF('1、包装标识检验'!J79="合格",100,IF('1、包装标识检验'!J79="A类",0,100-综合判定!J79)))</f>
        <v/>
      </c>
      <c r="L79" s="77" t="str">
        <f ca="1">IF(B79="","",100-SUM(综合判定!P79,综合判定!Q79,综合判定!R79,综合判定!S79,综合判定!T79,综合判定!U79,综合判定!W79,综合判定!V79,综合判定!X79,综合判定!Y79,综合判定!Z79,综合判定!AA79,综合判定!AB79,综合判定!AC79,综合判定!AD79,综合判定!AE79,综合判定!AF79,综合判定!AG79,综合判定!AH79,综合判定!AI79,综合判定!AJ79,综合判定!AK79,综合判定!AL79,综合判定!AM79,综合判定!AN79,综合判定!AO79,综合判定!AP79,综合判定!AQ79,综合判定!AR79,综合判定!AS79))</f>
        <v/>
      </c>
      <c r="M79" s="78" t="str">
        <f ca="1" t="shared" si="6"/>
        <v/>
      </c>
      <c r="N79" s="91" t="str">
        <f ca="1" t="shared" si="7"/>
        <v/>
      </c>
      <c r="O79" s="92"/>
      <c r="P79" s="93" t="str">
        <f>IF('2、物理特性检验'!L79="","",'2、物理特性检验'!L79*0.2)</f>
        <v/>
      </c>
      <c r="Q79" s="95" t="str">
        <f>IF('2、物理特性检验'!O79="","",'2、物理特性检验'!O79*0.5)</f>
        <v/>
      </c>
      <c r="R79" s="95" t="str">
        <f>IF('2、物理特性检验'!R79="","",'2、物理特性检验'!R79*0.2)</f>
        <v/>
      </c>
      <c r="S79" s="95" t="str">
        <f>IF('2、物理特性检验'!U79="","",'2、物理特性检验'!U79*1)</f>
        <v/>
      </c>
      <c r="T79" s="95" t="str">
        <f>IF('2、物理特性检验'!X79="","",'2、物理特性检验'!X79*0.5)</f>
        <v/>
      </c>
      <c r="U79" s="95" t="str">
        <f>IF('2、物理特性检验'!AA79="","",'2、物理特性检验'!AA79*0.2)</f>
        <v/>
      </c>
      <c r="V79" s="95" t="str">
        <f>IF('2、物理特性检验'!AH79="","",IF(('2、物理特性检验'!AH79&gt;13.5)+('2、物理特性检验'!AH79&lt;10.5),6,IF(ABS('2、物理特性检验'!AH79-'2、物理特性检验'!AI79)&gt;1,3,IF(ABS('2、物理特性检验'!AH79-'2、物理特性检验'!AI79)&gt;0.5,2,""))))</f>
        <v/>
      </c>
      <c r="W79" s="95" t="str">
        <f>IF('2、物理特性检验'!AG79="","",'2、物理特性检验'!AG79*15)</f>
        <v/>
      </c>
      <c r="X79" s="95" t="str">
        <f>IF('2、物理特性检验'!AJ79="","",IF(('2、物理特性检验'!AJ79&gt;=3)*('2、物理特性检验'!AL79=0),4,IF(('2、物理特性检验'!AJ79&gt;=3.5)*('2、物理特性检验'!AL79=1),4,"")))</f>
        <v/>
      </c>
      <c r="Y79" s="95" t="str">
        <f>IF('2、物理特性检验'!AK79="","",'2、物理特性检验'!AK79*5)</f>
        <v/>
      </c>
      <c r="Z79" s="97" t="str">
        <f ca="1">IF('3、外观质量检验'!L79="","",SUMIF(外观!$AI:$AJ,'3、外观质量检验'!L79,外观!$AJ:$AJ)*'3、外观质量检验'!M79)</f>
        <v/>
      </c>
      <c r="AA79" s="97" t="str">
        <f ca="1">IF('3、外观质量检验'!O79="","",SUMIF(外观!$AI:$AJ,'3、外观质量检验'!O79,外观!$AJ:$AJ)*'3、外观质量检验'!P79)</f>
        <v/>
      </c>
      <c r="AB79" s="97" t="str">
        <f ca="1">IF('3、外观质量检验'!R79="","",SUMIF(外观!$AI:$AJ,'3、外观质量检验'!R79,外观!$AJ:$AJ)*'3、外观质量检验'!S79)</f>
        <v/>
      </c>
      <c r="AC79" s="97" t="str">
        <f ca="1">IF('3、外观质量检验'!U79="","",SUMIF(外观!$AI:$AJ,'3、外观质量检验'!U79,外观!$AJ:$AJ)*'3、外观质量检验'!V79)</f>
        <v/>
      </c>
      <c r="AD79" s="97" t="str">
        <f ca="1">IF('3、外观质量检验'!X79="","",SUMIF(外观!$AI:$AJ,'3、外观质量检验'!X79,外观!$AJ:$AJ)*'3、外观质量检验'!Y79)</f>
        <v/>
      </c>
      <c r="AE79" s="97" t="str">
        <f ca="1">IF('3、外观质量检验'!AB79="","",SUMIF(外观!$AI:$AJ,'3、外观质量检验'!AB79,外观!$AJ:$AJ)*'3、外观质量检验'!AC79)</f>
        <v/>
      </c>
      <c r="AF79" s="97" t="str">
        <f ca="1">IF('3、外观质量检验'!AE79="","",SUMIF(外观!$AI:$AJ,'3、外观质量检验'!AE79,外观!$AJ:$AJ)*'3、外观质量检验'!AF79)</f>
        <v/>
      </c>
      <c r="AG79" s="97" t="str">
        <f ca="1">IF('3、外观质量检验'!AH79="","",SUMIF(外观!$AI:$AJ,'3、外观质量检验'!AH79,外观!$AJ:$AJ)*'3、外观质量检验'!AI79)</f>
        <v/>
      </c>
      <c r="AH79" s="97" t="str">
        <f ca="1">IF('3、外观质量检验'!AK79="","",SUMIF(外观!$AI:$AJ,'3、外观质量检验'!AK79,外观!$AJ:$AJ)*'3、外观质量检验'!AL79)</f>
        <v/>
      </c>
      <c r="AI79" s="97" t="str">
        <f ca="1">IF('3、外观质量检验'!AN79="","",SUMIF(外观!$AI:$AJ,'3、外观质量检验'!AN79,外观!$AJ:$AJ)*'3、外观质量检验'!AO79)</f>
        <v/>
      </c>
      <c r="AJ79" s="97" t="str">
        <f ca="1">IF('3、外观质量检验'!AR79="","",SUMIF(外观!$AI:$AJ,'3、外观质量检验'!AR79,外观!$AJ:$AJ)*'3、外观质量检验'!AS79)</f>
        <v/>
      </c>
      <c r="AK79" s="97" t="str">
        <f ca="1">IF('3、外观质量检验'!AU79="","",SUMIF(外观!$AI:$AJ,'3、外观质量检验'!AU79,外观!$AJ:$AJ)*'3、外观质量检验'!AV79)</f>
        <v/>
      </c>
      <c r="AL79" s="97" t="str">
        <f ca="1">IF('3、外观质量检验'!AX79="","",SUMIF(外观!$AI:$AJ,'3、外观质量检验'!AX79,外观!$AJ:$AJ)*'3、外观质量检验'!AY79)</f>
        <v/>
      </c>
      <c r="AM79" s="97" t="str">
        <f ca="1">IF('3、外观质量检验'!BA79="","",SUMIF(外观!$AI:$AJ,'3、外观质量检验'!BA79,外观!$AJ:$AJ)*'3、外观质量检验'!BB79)</f>
        <v/>
      </c>
      <c r="AN79" s="97" t="str">
        <f ca="1">IF('3、外观质量检验'!BD79="","",SUMIF(外观!$AI:$AJ,'3、外观质量检验'!BD79,外观!$AJ:$AJ)*'3、外观质量检验'!BE79)</f>
        <v/>
      </c>
      <c r="AO79" s="97" t="str">
        <f ca="1">IF('3、外观质量检验'!BH79="","",SUMIF(外观!$AI:$AJ,'3、外观质量检验'!BH79,外观!$AJ:$AJ)*'3、外观质量检验'!BI79)</f>
        <v/>
      </c>
      <c r="AP79" s="97" t="str">
        <f ca="1">IF('3、外观质量检验'!BK79="","",SUMIF(外观!$AI:$AJ,'3、外观质量检验'!BK79,外观!$AJ:$AJ)*'3、外观质量检验'!BL79)</f>
        <v/>
      </c>
      <c r="AQ79" s="97" t="str">
        <f ca="1">IF('3、外观质量检验'!BN79="","",SUMIF(外观!$AI:$AJ,'3、外观质量检验'!BN79,外观!$AJ:$AJ)*'3、外观质量检验'!BO79)</f>
        <v/>
      </c>
      <c r="AR79" s="97" t="str">
        <f ca="1">IF('3、外观质量检验'!BQ79="","",SUMIF(外观!$AI:$AJ,'3、外观质量检验'!BQ79,外观!$AJ:$AJ)*'3、外观质量检验'!BR79)</f>
        <v/>
      </c>
      <c r="AS79" s="103" t="str">
        <f ca="1">IF('3、外观质量检验'!BT79="","",SUMIF(外观!$AI:$AJ,'3、外观质量检验'!BT79,外观!$AJ:$AJ)*'3、外观质量检验'!BU79)</f>
        <v/>
      </c>
      <c r="AT79" s="104" t="str">
        <f>IF(('4、感官质量检验'!L79="")+('4、感官质量检验'!M79="")+('4、感官质量检验'!N79="")+('4、感官质量检验'!O79="")+('4、感官质量检验'!P79="")+('4、感官质量检验'!Q79=""),"",SUM('4、感官质量检验'!L79:Q79))</f>
        <v/>
      </c>
      <c r="AU79" s="105" t="str">
        <f>IF('4、感官质量检验'!K79="","",'4、感官质量检验'!K79)</f>
        <v/>
      </c>
      <c r="AV79" s="106" t="str">
        <f>IF('4、感官质量检验'!D79="","",IF('4、感官质量检验'!D79="一类",85,IF('4、感官质量检验'!D79="二、三类",75,60)))</f>
        <v/>
      </c>
      <c r="AW79" s="109" t="str">
        <f>IF(AND(综合判定!AT79="",'4、感官质量检验'!K79=""),"",IF(OR('4、感官质量检验'!K79="异味",'4、感官质量检验'!K79="霉变",'4、感官质量检验'!K79="异味及霉变",综合判定!AT79&lt;AV79),"A类缺陷，批否",IF(综合判定!AT79&lt;('4、感官质量检验'!J79-2),"B类","合格")))</f>
        <v/>
      </c>
      <c r="AX79" s="110" t="str">
        <f>IF('5、主流烟气检验'!R79="","",IF(('5、主流烟气检验'!R79&lt;=4),1,IF(AND('5、主流烟气检验'!R79&gt;=5,'5、主流烟气检验'!R79&lt;=9),1.5,2)))</f>
        <v/>
      </c>
      <c r="AY79" s="106" t="str">
        <f>IF('5、主流烟气检验'!R79="","",IF('5、主流烟气检验'!R79&lt;=8,100,IF(AND('5、主流烟气检验'!R79&gt;=9,'5、主流烟气检验'!R79&lt;=12),80,0)))</f>
        <v/>
      </c>
      <c r="AZ79" s="106" t="str">
        <f>IF('5、主流烟气检验'!S79="","",IF(ABS('5、主流烟气检验'!R79-'5、主流烟气检验'!S79)&lt;=AX79,AY79,0))</f>
        <v/>
      </c>
      <c r="BA79" s="78" t="str">
        <f t="shared" si="8"/>
        <v/>
      </c>
      <c r="BB79" s="106" t="str">
        <f>IF('5、主流烟气检验'!T79="","",IF(('5、主流烟气检验'!T79&lt;=0.4),0.1,IF(AND('5、主流烟气检验'!T79&gt;=0.5,'5、主流烟气检验'!T79&lt;=1),0.2,0.3)))</f>
        <v/>
      </c>
      <c r="BC79" s="106" t="str">
        <f>IF('5、主流烟气检验'!U79="","",IF(ABS('5、主流烟气检验'!T79-'5、主流烟气检验'!U79)&lt;=BB79,100,0))</f>
        <v/>
      </c>
      <c r="BD79" s="106" t="str">
        <f>IF('5、主流烟气检验'!V79="","",IF(('5、主流烟气检验'!V79&lt;=4),1,IF(AND('5、主流烟气检验'!V79&gt;=5,'5、主流烟气检验'!V79&lt;=10),2,3)))</f>
        <v/>
      </c>
      <c r="BE79" s="106" t="str">
        <f>IF('5、主流烟气检验'!V79="","",IF('5、主流烟气检验'!V79&lt;=10,100,IF(AND('5、主流烟气检验'!V79&gt;=11,'5、主流烟气检验'!V79&lt;=15),80,0)))</f>
        <v/>
      </c>
      <c r="BF79" s="109" t="str">
        <f>IF('5、主流烟气检验'!W79="","",IF(ABS('5、主流烟气检验'!W79-'5、主流烟气检验'!V79)&lt;=BD79,BE79,0))</f>
        <v/>
      </c>
      <c r="BG79" s="113" t="str">
        <f ca="1" t="shared" si="5"/>
        <v/>
      </c>
    </row>
    <row r="80" ht="12" customHeight="1" spans="2:59">
      <c r="B80" s="77" t="str">
        <f>IF('1、包装标识检验'!B80="","",'1、包装标识检验'!B80)</f>
        <v/>
      </c>
      <c r="C80" s="78" t="str">
        <f>IF('1、包装标识检验'!C80="","",'1、包装标识检验'!C80)</f>
        <v/>
      </c>
      <c r="D80" s="78" t="str">
        <f>IF('1、包装标识检验'!D80="","",'1、包装标识检验'!D80)</f>
        <v/>
      </c>
      <c r="E80" s="78" t="str">
        <f>IF('1、包装标识检验'!E80="","",'1、包装标识检验'!E80)</f>
        <v/>
      </c>
      <c r="F80" s="79" t="str">
        <f>IF('1、包装标识检验'!F80="","",'1、包装标识检验'!F80)</f>
        <v/>
      </c>
      <c r="G80" s="78" t="str">
        <f>IF('1、包装标识检验'!G80="","",'1、包装标识检验'!G80)</f>
        <v/>
      </c>
      <c r="H80" s="78" t="str">
        <f>IF('1、包装标识检验'!H80="","",'1、包装标识检验'!H80)</f>
        <v/>
      </c>
      <c r="I80" s="88" t="str">
        <f>IF('1、包装标识检验'!I80="","",'1、包装标识检验'!I80)</f>
        <v/>
      </c>
      <c r="J80" s="89" t="str">
        <f>IF('1、包装标识检验'!J80="合格","合格",IF('1、包装标识检验'!J80="","",IF('1、包装标识检验'!J80="A类","A类，批否",IF('1、包装标识检验'!J80="B类","B类，合格"))))</f>
        <v/>
      </c>
      <c r="K80" s="90" t="str">
        <f>IF('1、包装标识检验'!J80="","",IF('1、包装标识检验'!J80="合格",100,IF('1、包装标识检验'!J80="A类",0,100-综合判定!J80)))</f>
        <v/>
      </c>
      <c r="L80" s="77" t="str">
        <f ca="1">IF(B80="","",100-SUM(综合判定!P80,综合判定!Q80,综合判定!R80,综合判定!S80,综合判定!T80,综合判定!U80,综合判定!W80,综合判定!V80,综合判定!X80,综合判定!Y80,综合判定!Z80,综合判定!AA80,综合判定!AB80,综合判定!AC80,综合判定!AD80,综合判定!AE80,综合判定!AF80,综合判定!AG80,综合判定!AH80,综合判定!AI80,综合判定!AJ80,综合判定!AK80,综合判定!AL80,综合判定!AM80,综合判定!AN80,综合判定!AO80,综合判定!AP80,综合判定!AQ80,综合判定!AR80,综合判定!AS80))</f>
        <v/>
      </c>
      <c r="M80" s="78" t="str">
        <f ca="1" t="shared" si="6"/>
        <v/>
      </c>
      <c r="N80" s="91" t="str">
        <f ca="1" t="shared" si="7"/>
        <v/>
      </c>
      <c r="O80" s="92"/>
      <c r="P80" s="93" t="str">
        <f>IF('2、物理特性检验'!L80="","",'2、物理特性检验'!L80*0.2)</f>
        <v/>
      </c>
      <c r="Q80" s="95" t="str">
        <f>IF('2、物理特性检验'!O80="","",'2、物理特性检验'!O80*0.5)</f>
        <v/>
      </c>
      <c r="R80" s="95" t="str">
        <f>IF('2、物理特性检验'!R80="","",'2、物理特性检验'!R80*0.2)</f>
        <v/>
      </c>
      <c r="S80" s="95" t="str">
        <f>IF('2、物理特性检验'!U80="","",'2、物理特性检验'!U80*1)</f>
        <v/>
      </c>
      <c r="T80" s="95" t="str">
        <f>IF('2、物理特性检验'!X80="","",'2、物理特性检验'!X80*0.5)</f>
        <v/>
      </c>
      <c r="U80" s="95" t="str">
        <f>IF('2、物理特性检验'!AA80="","",'2、物理特性检验'!AA80*0.2)</f>
        <v/>
      </c>
      <c r="V80" s="95" t="str">
        <f>IF('2、物理特性检验'!AH80="","",IF(('2、物理特性检验'!AH80&gt;13.5)+('2、物理特性检验'!AH80&lt;10.5),6,IF(ABS('2、物理特性检验'!AH80-'2、物理特性检验'!AI80)&gt;1,3,IF(ABS('2、物理特性检验'!AH80-'2、物理特性检验'!AI80)&gt;0.5,2,""))))</f>
        <v/>
      </c>
      <c r="W80" s="95" t="str">
        <f>IF('2、物理特性检验'!AG80="","",'2、物理特性检验'!AG80*15)</f>
        <v/>
      </c>
      <c r="X80" s="95" t="str">
        <f>IF('2、物理特性检验'!AJ80="","",IF(('2、物理特性检验'!AJ80&gt;=3)*('2、物理特性检验'!AL80=0),4,IF(('2、物理特性检验'!AJ80&gt;=3.5)*('2、物理特性检验'!AL80=1),4,"")))</f>
        <v/>
      </c>
      <c r="Y80" s="95" t="str">
        <f>IF('2、物理特性检验'!AK80="","",'2、物理特性检验'!AK80*5)</f>
        <v/>
      </c>
      <c r="Z80" s="97" t="str">
        <f ca="1">IF('3、外观质量检验'!L80="","",SUMIF(外观!$AI:$AJ,'3、外观质量检验'!L80,外观!$AJ:$AJ)*'3、外观质量检验'!M80)</f>
        <v/>
      </c>
      <c r="AA80" s="97" t="str">
        <f ca="1">IF('3、外观质量检验'!O80="","",SUMIF(外观!$AI:$AJ,'3、外观质量检验'!O80,外观!$AJ:$AJ)*'3、外观质量检验'!P80)</f>
        <v/>
      </c>
      <c r="AB80" s="97" t="str">
        <f ca="1">IF('3、外观质量检验'!R80="","",SUMIF(外观!$AI:$AJ,'3、外观质量检验'!R80,外观!$AJ:$AJ)*'3、外观质量检验'!S80)</f>
        <v/>
      </c>
      <c r="AC80" s="97" t="str">
        <f ca="1">IF('3、外观质量检验'!U80="","",SUMIF(外观!$AI:$AJ,'3、外观质量检验'!U80,外观!$AJ:$AJ)*'3、外观质量检验'!V80)</f>
        <v/>
      </c>
      <c r="AD80" s="97" t="str">
        <f ca="1">IF('3、外观质量检验'!X80="","",SUMIF(外观!$AI:$AJ,'3、外观质量检验'!X80,外观!$AJ:$AJ)*'3、外观质量检验'!Y80)</f>
        <v/>
      </c>
      <c r="AE80" s="97" t="str">
        <f ca="1">IF('3、外观质量检验'!AB80="","",SUMIF(外观!$AI:$AJ,'3、外观质量检验'!AB80,外观!$AJ:$AJ)*'3、外观质量检验'!AC80)</f>
        <v/>
      </c>
      <c r="AF80" s="97" t="str">
        <f ca="1">IF('3、外观质量检验'!AE80="","",SUMIF(外观!$AI:$AJ,'3、外观质量检验'!AE80,外观!$AJ:$AJ)*'3、外观质量检验'!AF80)</f>
        <v/>
      </c>
      <c r="AG80" s="97" t="str">
        <f ca="1">IF('3、外观质量检验'!AH80="","",SUMIF(外观!$AI:$AJ,'3、外观质量检验'!AH80,外观!$AJ:$AJ)*'3、外观质量检验'!AI80)</f>
        <v/>
      </c>
      <c r="AH80" s="97" t="str">
        <f ca="1">IF('3、外观质量检验'!AK80="","",SUMIF(外观!$AI:$AJ,'3、外观质量检验'!AK80,外观!$AJ:$AJ)*'3、外观质量检验'!AL80)</f>
        <v/>
      </c>
      <c r="AI80" s="97" t="str">
        <f ca="1">IF('3、外观质量检验'!AN80="","",SUMIF(外观!$AI:$AJ,'3、外观质量检验'!AN80,外观!$AJ:$AJ)*'3、外观质量检验'!AO80)</f>
        <v/>
      </c>
      <c r="AJ80" s="97" t="str">
        <f ca="1">IF('3、外观质量检验'!AR80="","",SUMIF(外观!$AI:$AJ,'3、外观质量检验'!AR80,外观!$AJ:$AJ)*'3、外观质量检验'!AS80)</f>
        <v/>
      </c>
      <c r="AK80" s="97" t="str">
        <f ca="1">IF('3、外观质量检验'!AU80="","",SUMIF(外观!$AI:$AJ,'3、外观质量检验'!AU80,外观!$AJ:$AJ)*'3、外观质量检验'!AV80)</f>
        <v/>
      </c>
      <c r="AL80" s="97" t="str">
        <f ca="1">IF('3、外观质量检验'!AX80="","",SUMIF(外观!$AI:$AJ,'3、外观质量检验'!AX80,外观!$AJ:$AJ)*'3、外观质量检验'!AY80)</f>
        <v/>
      </c>
      <c r="AM80" s="97" t="str">
        <f ca="1">IF('3、外观质量检验'!BA80="","",SUMIF(外观!$AI:$AJ,'3、外观质量检验'!BA80,外观!$AJ:$AJ)*'3、外观质量检验'!BB80)</f>
        <v/>
      </c>
      <c r="AN80" s="97" t="str">
        <f ca="1">IF('3、外观质量检验'!BD80="","",SUMIF(外观!$AI:$AJ,'3、外观质量检验'!BD80,外观!$AJ:$AJ)*'3、外观质量检验'!BE80)</f>
        <v/>
      </c>
      <c r="AO80" s="97" t="str">
        <f ca="1">IF('3、外观质量检验'!BH80="","",SUMIF(外观!$AI:$AJ,'3、外观质量检验'!BH80,外观!$AJ:$AJ)*'3、外观质量检验'!BI80)</f>
        <v/>
      </c>
      <c r="AP80" s="97" t="str">
        <f ca="1">IF('3、外观质量检验'!BK80="","",SUMIF(外观!$AI:$AJ,'3、外观质量检验'!BK80,外观!$AJ:$AJ)*'3、外观质量检验'!BL80)</f>
        <v/>
      </c>
      <c r="AQ80" s="97" t="str">
        <f ca="1">IF('3、外观质量检验'!BN80="","",SUMIF(外观!$AI:$AJ,'3、外观质量检验'!BN80,外观!$AJ:$AJ)*'3、外观质量检验'!BO80)</f>
        <v/>
      </c>
      <c r="AR80" s="97" t="str">
        <f ca="1">IF('3、外观质量检验'!BQ80="","",SUMIF(外观!$AI:$AJ,'3、外观质量检验'!BQ80,外观!$AJ:$AJ)*'3、外观质量检验'!BR80)</f>
        <v/>
      </c>
      <c r="AS80" s="103" t="str">
        <f ca="1">IF('3、外观质量检验'!BT80="","",SUMIF(外观!$AI:$AJ,'3、外观质量检验'!BT80,外观!$AJ:$AJ)*'3、外观质量检验'!BU80)</f>
        <v/>
      </c>
      <c r="AT80" s="104" t="str">
        <f>IF(('4、感官质量检验'!L80="")+('4、感官质量检验'!M80="")+('4、感官质量检验'!N80="")+('4、感官质量检验'!O80="")+('4、感官质量检验'!P80="")+('4、感官质量检验'!Q80=""),"",SUM('4、感官质量检验'!L80:Q80))</f>
        <v/>
      </c>
      <c r="AU80" s="105" t="str">
        <f>IF('4、感官质量检验'!K80="","",'4、感官质量检验'!K80)</f>
        <v/>
      </c>
      <c r="AV80" s="106" t="str">
        <f>IF('4、感官质量检验'!D80="","",IF('4、感官质量检验'!D80="一类",85,IF('4、感官质量检验'!D80="二、三类",75,60)))</f>
        <v/>
      </c>
      <c r="AW80" s="109" t="str">
        <f>IF(AND(综合判定!AT80="",'4、感官质量检验'!K80=""),"",IF(OR('4、感官质量检验'!K80="异味",'4、感官质量检验'!K80="霉变",'4、感官质量检验'!K80="异味及霉变",综合判定!AT80&lt;AV80),"A类缺陷，批否",IF(综合判定!AT80&lt;('4、感官质量检验'!J80-2),"B类","合格")))</f>
        <v/>
      </c>
      <c r="AX80" s="110" t="str">
        <f>IF('5、主流烟气检验'!R80="","",IF(('5、主流烟气检验'!R80&lt;=4),1,IF(AND('5、主流烟气检验'!R80&gt;=5,'5、主流烟气检验'!R80&lt;=9),1.5,2)))</f>
        <v/>
      </c>
      <c r="AY80" s="106" t="str">
        <f>IF('5、主流烟气检验'!R80="","",IF('5、主流烟气检验'!R80&lt;=8,100,IF(AND('5、主流烟气检验'!R80&gt;=9,'5、主流烟气检验'!R80&lt;=12),80,0)))</f>
        <v/>
      </c>
      <c r="AZ80" s="106" t="str">
        <f>IF('5、主流烟气检验'!S80="","",IF(ABS('5、主流烟气检验'!R80-'5、主流烟气检验'!S80)&lt;=AX80,AY80,0))</f>
        <v/>
      </c>
      <c r="BA80" s="78" t="str">
        <f t="shared" si="8"/>
        <v/>
      </c>
      <c r="BB80" s="106" t="str">
        <f>IF('5、主流烟气检验'!T80="","",IF(('5、主流烟气检验'!T80&lt;=0.4),0.1,IF(AND('5、主流烟气检验'!T80&gt;=0.5,'5、主流烟气检验'!T80&lt;=1),0.2,0.3)))</f>
        <v/>
      </c>
      <c r="BC80" s="106" t="str">
        <f>IF('5、主流烟气检验'!U80="","",IF(ABS('5、主流烟气检验'!T80-'5、主流烟气检验'!U80)&lt;=BB80,100,0))</f>
        <v/>
      </c>
      <c r="BD80" s="106" t="str">
        <f>IF('5、主流烟气检验'!V80="","",IF(('5、主流烟气检验'!V80&lt;=4),1,IF(AND('5、主流烟气检验'!V80&gt;=5,'5、主流烟气检验'!V80&lt;=10),2,3)))</f>
        <v/>
      </c>
      <c r="BE80" s="106" t="str">
        <f>IF('5、主流烟气检验'!V80="","",IF('5、主流烟气检验'!V80&lt;=10,100,IF(AND('5、主流烟气检验'!V80&gt;=11,'5、主流烟气检验'!V80&lt;=15),80,0)))</f>
        <v/>
      </c>
      <c r="BF80" s="109" t="str">
        <f>IF('5、主流烟气检验'!W80="","",IF(ABS('5、主流烟气检验'!W80-'5、主流烟气检验'!V80)&lt;=BD80,BE80,0))</f>
        <v/>
      </c>
      <c r="BG80" s="113" t="str">
        <f ca="1" t="shared" si="5"/>
        <v/>
      </c>
    </row>
    <row r="81" ht="12" customHeight="1" spans="2:59">
      <c r="B81" s="77" t="str">
        <f>IF('1、包装标识检验'!B81="","",'1、包装标识检验'!B81)</f>
        <v/>
      </c>
      <c r="C81" s="78" t="str">
        <f>IF('1、包装标识检验'!C81="","",'1、包装标识检验'!C81)</f>
        <v/>
      </c>
      <c r="D81" s="78" t="str">
        <f>IF('1、包装标识检验'!D81="","",'1、包装标识检验'!D81)</f>
        <v/>
      </c>
      <c r="E81" s="78" t="str">
        <f>IF('1、包装标识检验'!E81="","",'1、包装标识检验'!E81)</f>
        <v/>
      </c>
      <c r="F81" s="79" t="str">
        <f>IF('1、包装标识检验'!F81="","",'1、包装标识检验'!F81)</f>
        <v/>
      </c>
      <c r="G81" s="78" t="str">
        <f>IF('1、包装标识检验'!G81="","",'1、包装标识检验'!G81)</f>
        <v/>
      </c>
      <c r="H81" s="78" t="str">
        <f>IF('1、包装标识检验'!H81="","",'1、包装标识检验'!H81)</f>
        <v/>
      </c>
      <c r="I81" s="88" t="str">
        <f>IF('1、包装标识检验'!I81="","",'1、包装标识检验'!I81)</f>
        <v/>
      </c>
      <c r="J81" s="89" t="str">
        <f>IF('1、包装标识检验'!J81="合格","合格",IF('1、包装标识检验'!J81="","",IF('1、包装标识检验'!J81="A类","A类，批否",IF('1、包装标识检验'!J81="B类","B类，合格"))))</f>
        <v/>
      </c>
      <c r="K81" s="90" t="str">
        <f>IF('1、包装标识检验'!J81="","",IF('1、包装标识检验'!J81="合格",100,IF('1、包装标识检验'!J81="A类",0,100-综合判定!J81)))</f>
        <v/>
      </c>
      <c r="L81" s="77" t="str">
        <f ca="1">IF(B81="","",100-SUM(综合判定!P81,综合判定!Q81,综合判定!R81,综合判定!S81,综合判定!T81,综合判定!U81,综合判定!W81,综合判定!V81,综合判定!X81,综合判定!Y81,综合判定!Z81,综合判定!AA81,综合判定!AB81,综合判定!AC81,综合判定!AD81,综合判定!AE81,综合判定!AF81,综合判定!AG81,综合判定!AH81,综合判定!AI81,综合判定!AJ81,综合判定!AK81,综合判定!AL81,综合判定!AM81,综合判定!AN81,综合判定!AO81,综合判定!AP81,综合判定!AQ81,综合判定!AR81,综合判定!AS81))</f>
        <v/>
      </c>
      <c r="M81" s="78" t="str">
        <f ca="1" t="shared" si="6"/>
        <v/>
      </c>
      <c r="N81" s="91" t="str">
        <f ca="1" t="shared" si="7"/>
        <v/>
      </c>
      <c r="O81" s="92"/>
      <c r="P81" s="93" t="str">
        <f>IF('2、物理特性检验'!L81="","",'2、物理特性检验'!L81*0.2)</f>
        <v/>
      </c>
      <c r="Q81" s="95" t="str">
        <f>IF('2、物理特性检验'!O81="","",'2、物理特性检验'!O81*0.5)</f>
        <v/>
      </c>
      <c r="R81" s="95" t="str">
        <f>IF('2、物理特性检验'!R81="","",'2、物理特性检验'!R81*0.2)</f>
        <v/>
      </c>
      <c r="S81" s="95" t="str">
        <f>IF('2、物理特性检验'!U81="","",'2、物理特性检验'!U81*1)</f>
        <v/>
      </c>
      <c r="T81" s="95" t="str">
        <f>IF('2、物理特性检验'!X81="","",'2、物理特性检验'!X81*0.5)</f>
        <v/>
      </c>
      <c r="U81" s="95" t="str">
        <f>IF('2、物理特性检验'!AA81="","",'2、物理特性检验'!AA81*0.2)</f>
        <v/>
      </c>
      <c r="V81" s="95" t="str">
        <f>IF('2、物理特性检验'!AH81="","",IF(('2、物理特性检验'!AH81&gt;13.5)+('2、物理特性检验'!AH81&lt;10.5),6,IF(ABS('2、物理特性检验'!AH81-'2、物理特性检验'!AI81)&gt;1,3,IF(ABS('2、物理特性检验'!AH81-'2、物理特性检验'!AI81)&gt;0.5,2,""))))</f>
        <v/>
      </c>
      <c r="W81" s="95" t="str">
        <f>IF('2、物理特性检验'!AG81="","",'2、物理特性检验'!AG81*15)</f>
        <v/>
      </c>
      <c r="X81" s="95" t="str">
        <f>IF('2、物理特性检验'!AJ81="","",IF(('2、物理特性检验'!AJ81&gt;=3)*('2、物理特性检验'!AL81=0),4,IF(('2、物理特性检验'!AJ81&gt;=3.5)*('2、物理特性检验'!AL81=1),4,"")))</f>
        <v/>
      </c>
      <c r="Y81" s="95" t="str">
        <f>IF('2、物理特性检验'!AK81="","",'2、物理特性检验'!AK81*5)</f>
        <v/>
      </c>
      <c r="Z81" s="97" t="str">
        <f ca="1">IF('3、外观质量检验'!L81="","",SUMIF(外观!$AI:$AJ,'3、外观质量检验'!L81,外观!$AJ:$AJ)*'3、外观质量检验'!M81)</f>
        <v/>
      </c>
      <c r="AA81" s="97" t="str">
        <f ca="1">IF('3、外观质量检验'!O81="","",SUMIF(外观!$AI:$AJ,'3、外观质量检验'!O81,外观!$AJ:$AJ)*'3、外观质量检验'!P81)</f>
        <v/>
      </c>
      <c r="AB81" s="97" t="str">
        <f ca="1">IF('3、外观质量检验'!R81="","",SUMIF(外观!$AI:$AJ,'3、外观质量检验'!R81,外观!$AJ:$AJ)*'3、外观质量检验'!S81)</f>
        <v/>
      </c>
      <c r="AC81" s="97" t="str">
        <f ca="1">IF('3、外观质量检验'!U81="","",SUMIF(外观!$AI:$AJ,'3、外观质量检验'!U81,外观!$AJ:$AJ)*'3、外观质量检验'!V81)</f>
        <v/>
      </c>
      <c r="AD81" s="97" t="str">
        <f ca="1">IF('3、外观质量检验'!X81="","",SUMIF(外观!$AI:$AJ,'3、外观质量检验'!X81,外观!$AJ:$AJ)*'3、外观质量检验'!Y81)</f>
        <v/>
      </c>
      <c r="AE81" s="97" t="str">
        <f ca="1">IF('3、外观质量检验'!AB81="","",SUMIF(外观!$AI:$AJ,'3、外观质量检验'!AB81,外观!$AJ:$AJ)*'3、外观质量检验'!AC81)</f>
        <v/>
      </c>
      <c r="AF81" s="97" t="str">
        <f ca="1">IF('3、外观质量检验'!AE81="","",SUMIF(外观!$AI:$AJ,'3、外观质量检验'!AE81,外观!$AJ:$AJ)*'3、外观质量检验'!AF81)</f>
        <v/>
      </c>
      <c r="AG81" s="97" t="str">
        <f ca="1">IF('3、外观质量检验'!AH81="","",SUMIF(外观!$AI:$AJ,'3、外观质量检验'!AH81,外观!$AJ:$AJ)*'3、外观质量检验'!AI81)</f>
        <v/>
      </c>
      <c r="AH81" s="97" t="str">
        <f ca="1">IF('3、外观质量检验'!AK81="","",SUMIF(外观!$AI:$AJ,'3、外观质量检验'!AK81,外观!$AJ:$AJ)*'3、外观质量检验'!AL81)</f>
        <v/>
      </c>
      <c r="AI81" s="97" t="str">
        <f ca="1">IF('3、外观质量检验'!AN81="","",SUMIF(外观!$AI:$AJ,'3、外观质量检验'!AN81,外观!$AJ:$AJ)*'3、外观质量检验'!AO81)</f>
        <v/>
      </c>
      <c r="AJ81" s="97" t="str">
        <f ca="1">IF('3、外观质量检验'!AR81="","",SUMIF(外观!$AI:$AJ,'3、外观质量检验'!AR81,外观!$AJ:$AJ)*'3、外观质量检验'!AS81)</f>
        <v/>
      </c>
      <c r="AK81" s="97" t="str">
        <f ca="1">IF('3、外观质量检验'!AU81="","",SUMIF(外观!$AI:$AJ,'3、外观质量检验'!AU81,外观!$AJ:$AJ)*'3、外观质量检验'!AV81)</f>
        <v/>
      </c>
      <c r="AL81" s="97" t="str">
        <f ca="1">IF('3、外观质量检验'!AX81="","",SUMIF(外观!$AI:$AJ,'3、外观质量检验'!AX81,外观!$AJ:$AJ)*'3、外观质量检验'!AY81)</f>
        <v/>
      </c>
      <c r="AM81" s="97" t="str">
        <f ca="1">IF('3、外观质量检验'!BA81="","",SUMIF(外观!$AI:$AJ,'3、外观质量检验'!BA81,外观!$AJ:$AJ)*'3、外观质量检验'!BB81)</f>
        <v/>
      </c>
      <c r="AN81" s="97" t="str">
        <f ca="1">IF('3、外观质量检验'!BD81="","",SUMIF(外观!$AI:$AJ,'3、外观质量检验'!BD81,外观!$AJ:$AJ)*'3、外观质量检验'!BE81)</f>
        <v/>
      </c>
      <c r="AO81" s="97" t="str">
        <f ca="1">IF('3、外观质量检验'!BH81="","",SUMIF(外观!$AI:$AJ,'3、外观质量检验'!BH81,外观!$AJ:$AJ)*'3、外观质量检验'!BI81)</f>
        <v/>
      </c>
      <c r="AP81" s="97" t="str">
        <f ca="1">IF('3、外观质量检验'!BK81="","",SUMIF(外观!$AI:$AJ,'3、外观质量检验'!BK81,外观!$AJ:$AJ)*'3、外观质量检验'!BL81)</f>
        <v/>
      </c>
      <c r="AQ81" s="97" t="str">
        <f ca="1">IF('3、外观质量检验'!BN81="","",SUMIF(外观!$AI:$AJ,'3、外观质量检验'!BN81,外观!$AJ:$AJ)*'3、外观质量检验'!BO81)</f>
        <v/>
      </c>
      <c r="AR81" s="97" t="str">
        <f ca="1">IF('3、外观质量检验'!BQ81="","",SUMIF(外观!$AI:$AJ,'3、外观质量检验'!BQ81,外观!$AJ:$AJ)*'3、外观质量检验'!BR81)</f>
        <v/>
      </c>
      <c r="AS81" s="103" t="str">
        <f ca="1">IF('3、外观质量检验'!BT81="","",SUMIF(外观!$AI:$AJ,'3、外观质量检验'!BT81,外观!$AJ:$AJ)*'3、外观质量检验'!BU81)</f>
        <v/>
      </c>
      <c r="AT81" s="104" t="str">
        <f>IF(('4、感官质量检验'!L81="")+('4、感官质量检验'!M81="")+('4、感官质量检验'!N81="")+('4、感官质量检验'!O81="")+('4、感官质量检验'!P81="")+('4、感官质量检验'!Q81=""),"",SUM('4、感官质量检验'!L81:Q81))</f>
        <v/>
      </c>
      <c r="AU81" s="105" t="str">
        <f>IF('4、感官质量检验'!K81="","",'4、感官质量检验'!K81)</f>
        <v/>
      </c>
      <c r="AV81" s="106" t="str">
        <f>IF('4、感官质量检验'!D81="","",IF('4、感官质量检验'!D81="一类",85,IF('4、感官质量检验'!D81="二、三类",75,60)))</f>
        <v/>
      </c>
      <c r="AW81" s="109" t="str">
        <f>IF(AND(综合判定!AT81="",'4、感官质量检验'!K81=""),"",IF(OR('4、感官质量检验'!K81="异味",'4、感官质量检验'!K81="霉变",'4、感官质量检验'!K81="异味及霉变",综合判定!AT81&lt;AV81),"A类缺陷，批否",IF(综合判定!AT81&lt;('4、感官质量检验'!J81-2),"B类","合格")))</f>
        <v/>
      </c>
      <c r="AX81" s="110" t="str">
        <f>IF('5、主流烟气检验'!R81="","",IF(('5、主流烟气检验'!R81&lt;=4),1,IF(AND('5、主流烟气检验'!R81&gt;=5,'5、主流烟气检验'!R81&lt;=9),1.5,2)))</f>
        <v/>
      </c>
      <c r="AY81" s="106" t="str">
        <f>IF('5、主流烟气检验'!R81="","",IF('5、主流烟气检验'!R81&lt;=8,100,IF(AND('5、主流烟气检验'!R81&gt;=9,'5、主流烟气检验'!R81&lt;=12),80,0)))</f>
        <v/>
      </c>
      <c r="AZ81" s="106" t="str">
        <f>IF('5、主流烟气检验'!S81="","",IF(ABS('5、主流烟气检验'!R81-'5、主流烟气检验'!S81)&lt;=AX81,AY81,0))</f>
        <v/>
      </c>
      <c r="BA81" s="78" t="str">
        <f t="shared" si="8"/>
        <v/>
      </c>
      <c r="BB81" s="106" t="str">
        <f>IF('5、主流烟气检验'!T81="","",IF(('5、主流烟气检验'!T81&lt;=0.4),0.1,IF(AND('5、主流烟气检验'!T81&gt;=0.5,'5、主流烟气检验'!T81&lt;=1),0.2,0.3)))</f>
        <v/>
      </c>
      <c r="BC81" s="106" t="str">
        <f>IF('5、主流烟气检验'!U81="","",IF(ABS('5、主流烟气检验'!T81-'5、主流烟气检验'!U81)&lt;=BB81,100,0))</f>
        <v/>
      </c>
      <c r="BD81" s="106" t="str">
        <f>IF('5、主流烟气检验'!V81="","",IF(('5、主流烟气检验'!V81&lt;=4),1,IF(AND('5、主流烟气检验'!V81&gt;=5,'5、主流烟气检验'!V81&lt;=10),2,3)))</f>
        <v/>
      </c>
      <c r="BE81" s="106" t="str">
        <f>IF('5、主流烟气检验'!V81="","",IF('5、主流烟气检验'!V81&lt;=10,100,IF(AND('5、主流烟气检验'!V81&gt;=11,'5、主流烟气检验'!V81&lt;=15),80,0)))</f>
        <v/>
      </c>
      <c r="BF81" s="109" t="str">
        <f>IF('5、主流烟气检验'!W81="","",IF(ABS('5、主流烟气检验'!W81-'5、主流烟气检验'!V81)&lt;=BD81,BE81,0))</f>
        <v/>
      </c>
      <c r="BG81" s="113" t="str">
        <f ca="1" t="shared" si="5"/>
        <v/>
      </c>
    </row>
    <row r="82" ht="12" customHeight="1" spans="2:59">
      <c r="B82" s="77" t="str">
        <f>IF('1、包装标识检验'!B82="","",'1、包装标识检验'!B82)</f>
        <v/>
      </c>
      <c r="C82" s="78" t="str">
        <f>IF('1、包装标识检验'!C82="","",'1、包装标识检验'!C82)</f>
        <v/>
      </c>
      <c r="D82" s="78" t="str">
        <f>IF('1、包装标识检验'!D82="","",'1、包装标识检验'!D82)</f>
        <v/>
      </c>
      <c r="E82" s="78" t="str">
        <f>IF('1、包装标识检验'!E82="","",'1、包装标识检验'!E82)</f>
        <v/>
      </c>
      <c r="F82" s="79" t="str">
        <f>IF('1、包装标识检验'!F82="","",'1、包装标识检验'!F82)</f>
        <v/>
      </c>
      <c r="G82" s="78" t="str">
        <f>IF('1、包装标识检验'!G82="","",'1、包装标识检验'!G82)</f>
        <v/>
      </c>
      <c r="H82" s="78" t="str">
        <f>IF('1、包装标识检验'!H82="","",'1、包装标识检验'!H82)</f>
        <v/>
      </c>
      <c r="I82" s="88" t="str">
        <f>IF('1、包装标识检验'!I82="","",'1、包装标识检验'!I82)</f>
        <v/>
      </c>
      <c r="J82" s="89" t="str">
        <f>IF('1、包装标识检验'!J82="合格","合格",IF('1、包装标识检验'!J82="","",IF('1、包装标识检验'!J82="A类","A类，批否",IF('1、包装标识检验'!J82="B类","B类，合格"))))</f>
        <v/>
      </c>
      <c r="K82" s="90" t="str">
        <f>IF('1、包装标识检验'!J82="","",IF('1、包装标识检验'!J82="合格",100,IF('1、包装标识检验'!J82="A类",0,100-综合判定!J82)))</f>
        <v/>
      </c>
      <c r="L82" s="77" t="str">
        <f ca="1">IF(B82="","",100-SUM(综合判定!P82,综合判定!Q82,综合判定!R82,综合判定!S82,综合判定!T82,综合判定!U82,综合判定!W82,综合判定!V82,综合判定!X82,综合判定!Y82,综合判定!Z82,综合判定!AA82,综合判定!AB82,综合判定!AC82,综合判定!AD82,综合判定!AE82,综合判定!AF82,综合判定!AG82,综合判定!AH82,综合判定!AI82,综合判定!AJ82,综合判定!AK82,综合判定!AL82,综合判定!AM82,综合判定!AN82,综合判定!AO82,综合判定!AP82,综合判定!AQ82,综合判定!AR82,综合判定!AS82))</f>
        <v/>
      </c>
      <c r="M82" s="78" t="str">
        <f ca="1" t="shared" si="6"/>
        <v/>
      </c>
      <c r="N82" s="91" t="str">
        <f ca="1" t="shared" si="7"/>
        <v/>
      </c>
      <c r="O82" s="92"/>
      <c r="P82" s="93" t="str">
        <f>IF('2、物理特性检验'!L82="","",'2、物理特性检验'!L82*0.2)</f>
        <v/>
      </c>
      <c r="Q82" s="95" t="str">
        <f>IF('2、物理特性检验'!O82="","",'2、物理特性检验'!O82*0.5)</f>
        <v/>
      </c>
      <c r="R82" s="95" t="str">
        <f>IF('2、物理特性检验'!R82="","",'2、物理特性检验'!R82*0.2)</f>
        <v/>
      </c>
      <c r="S82" s="95" t="str">
        <f>IF('2、物理特性检验'!U82="","",'2、物理特性检验'!U82*1)</f>
        <v/>
      </c>
      <c r="T82" s="95" t="str">
        <f>IF('2、物理特性检验'!X82="","",'2、物理特性检验'!X82*0.5)</f>
        <v/>
      </c>
      <c r="U82" s="95" t="str">
        <f>IF('2、物理特性检验'!AA82="","",'2、物理特性检验'!AA82*0.2)</f>
        <v/>
      </c>
      <c r="V82" s="95" t="str">
        <f>IF('2、物理特性检验'!AH82="","",IF(('2、物理特性检验'!AH82&gt;13.5)+('2、物理特性检验'!AH82&lt;10.5),6,IF(ABS('2、物理特性检验'!AH82-'2、物理特性检验'!AI82)&gt;1,3,IF(ABS('2、物理特性检验'!AH82-'2、物理特性检验'!AI82)&gt;0.5,2,""))))</f>
        <v/>
      </c>
      <c r="W82" s="95" t="str">
        <f>IF('2、物理特性检验'!AG82="","",'2、物理特性检验'!AG82*15)</f>
        <v/>
      </c>
      <c r="X82" s="95" t="str">
        <f>IF('2、物理特性检验'!AJ82="","",IF(('2、物理特性检验'!AJ82&gt;=3)*('2、物理特性检验'!AL82=0),4,IF(('2、物理特性检验'!AJ82&gt;=3.5)*('2、物理特性检验'!AL82=1),4,"")))</f>
        <v/>
      </c>
      <c r="Y82" s="95" t="str">
        <f>IF('2、物理特性检验'!AK82="","",'2、物理特性检验'!AK82*5)</f>
        <v/>
      </c>
      <c r="Z82" s="97" t="str">
        <f ca="1">IF('3、外观质量检验'!L82="","",SUMIF(外观!$AI:$AJ,'3、外观质量检验'!L82,外观!$AJ:$AJ)*'3、外观质量检验'!M82)</f>
        <v/>
      </c>
      <c r="AA82" s="97" t="str">
        <f ca="1">IF('3、外观质量检验'!O82="","",SUMIF(外观!$AI:$AJ,'3、外观质量检验'!O82,外观!$AJ:$AJ)*'3、外观质量检验'!P82)</f>
        <v/>
      </c>
      <c r="AB82" s="97" t="str">
        <f ca="1">IF('3、外观质量检验'!R82="","",SUMIF(外观!$AI:$AJ,'3、外观质量检验'!R82,外观!$AJ:$AJ)*'3、外观质量检验'!S82)</f>
        <v/>
      </c>
      <c r="AC82" s="97" t="str">
        <f ca="1">IF('3、外观质量检验'!U82="","",SUMIF(外观!$AI:$AJ,'3、外观质量检验'!U82,外观!$AJ:$AJ)*'3、外观质量检验'!V82)</f>
        <v/>
      </c>
      <c r="AD82" s="97" t="str">
        <f ca="1">IF('3、外观质量检验'!X82="","",SUMIF(外观!$AI:$AJ,'3、外观质量检验'!X82,外观!$AJ:$AJ)*'3、外观质量检验'!Y82)</f>
        <v/>
      </c>
      <c r="AE82" s="97" t="str">
        <f ca="1">IF('3、外观质量检验'!AB82="","",SUMIF(外观!$AI:$AJ,'3、外观质量检验'!AB82,外观!$AJ:$AJ)*'3、外观质量检验'!AC82)</f>
        <v/>
      </c>
      <c r="AF82" s="97" t="str">
        <f ca="1">IF('3、外观质量检验'!AE82="","",SUMIF(外观!$AI:$AJ,'3、外观质量检验'!AE82,外观!$AJ:$AJ)*'3、外观质量检验'!AF82)</f>
        <v/>
      </c>
      <c r="AG82" s="97" t="str">
        <f ca="1">IF('3、外观质量检验'!AH82="","",SUMIF(外观!$AI:$AJ,'3、外观质量检验'!AH82,外观!$AJ:$AJ)*'3、外观质量检验'!AI82)</f>
        <v/>
      </c>
      <c r="AH82" s="97" t="str">
        <f ca="1">IF('3、外观质量检验'!AK82="","",SUMIF(外观!$AI:$AJ,'3、外观质量检验'!AK82,外观!$AJ:$AJ)*'3、外观质量检验'!AL82)</f>
        <v/>
      </c>
      <c r="AI82" s="97" t="str">
        <f ca="1">IF('3、外观质量检验'!AN82="","",SUMIF(外观!$AI:$AJ,'3、外观质量检验'!AN82,外观!$AJ:$AJ)*'3、外观质量检验'!AO82)</f>
        <v/>
      </c>
      <c r="AJ82" s="97" t="str">
        <f ca="1">IF('3、外观质量检验'!AR82="","",SUMIF(外观!$AI:$AJ,'3、外观质量检验'!AR82,外观!$AJ:$AJ)*'3、外观质量检验'!AS82)</f>
        <v/>
      </c>
      <c r="AK82" s="97" t="str">
        <f ca="1">IF('3、外观质量检验'!AU82="","",SUMIF(外观!$AI:$AJ,'3、外观质量检验'!AU82,外观!$AJ:$AJ)*'3、外观质量检验'!AV82)</f>
        <v/>
      </c>
      <c r="AL82" s="97" t="str">
        <f ca="1">IF('3、外观质量检验'!AX82="","",SUMIF(外观!$AI:$AJ,'3、外观质量检验'!AX82,外观!$AJ:$AJ)*'3、外观质量检验'!AY82)</f>
        <v/>
      </c>
      <c r="AM82" s="97" t="str">
        <f ca="1">IF('3、外观质量检验'!BA82="","",SUMIF(外观!$AI:$AJ,'3、外观质量检验'!BA82,外观!$AJ:$AJ)*'3、外观质量检验'!BB82)</f>
        <v/>
      </c>
      <c r="AN82" s="97" t="str">
        <f ca="1">IF('3、外观质量检验'!BD82="","",SUMIF(外观!$AI:$AJ,'3、外观质量检验'!BD82,外观!$AJ:$AJ)*'3、外观质量检验'!BE82)</f>
        <v/>
      </c>
      <c r="AO82" s="97" t="str">
        <f ca="1">IF('3、外观质量检验'!BH82="","",SUMIF(外观!$AI:$AJ,'3、外观质量检验'!BH82,外观!$AJ:$AJ)*'3、外观质量检验'!BI82)</f>
        <v/>
      </c>
      <c r="AP82" s="97" t="str">
        <f ca="1">IF('3、外观质量检验'!BK82="","",SUMIF(外观!$AI:$AJ,'3、外观质量检验'!BK82,外观!$AJ:$AJ)*'3、外观质量检验'!BL82)</f>
        <v/>
      </c>
      <c r="AQ82" s="97" t="str">
        <f ca="1">IF('3、外观质量检验'!BN82="","",SUMIF(外观!$AI:$AJ,'3、外观质量检验'!BN82,外观!$AJ:$AJ)*'3、外观质量检验'!BO82)</f>
        <v/>
      </c>
      <c r="AR82" s="97" t="str">
        <f ca="1">IF('3、外观质量检验'!BQ82="","",SUMIF(外观!$AI:$AJ,'3、外观质量检验'!BQ82,外观!$AJ:$AJ)*'3、外观质量检验'!BR82)</f>
        <v/>
      </c>
      <c r="AS82" s="103" t="str">
        <f ca="1">IF('3、外观质量检验'!BT82="","",SUMIF(外观!$AI:$AJ,'3、外观质量检验'!BT82,外观!$AJ:$AJ)*'3、外观质量检验'!BU82)</f>
        <v/>
      </c>
      <c r="AT82" s="104" t="str">
        <f>IF(('4、感官质量检验'!L82="")+('4、感官质量检验'!M82="")+('4、感官质量检验'!N82="")+('4、感官质量检验'!O82="")+('4、感官质量检验'!P82="")+('4、感官质量检验'!Q82=""),"",SUM('4、感官质量检验'!L82:Q82))</f>
        <v/>
      </c>
      <c r="AU82" s="105" t="str">
        <f>IF('4、感官质量检验'!K82="","",'4、感官质量检验'!K82)</f>
        <v/>
      </c>
      <c r="AV82" s="106" t="str">
        <f>IF('4、感官质量检验'!D82="","",IF('4、感官质量检验'!D82="一类",85,IF('4、感官质量检验'!D82="二、三类",75,60)))</f>
        <v/>
      </c>
      <c r="AW82" s="109" t="str">
        <f>IF(AND(综合判定!AT82="",'4、感官质量检验'!K82=""),"",IF(OR('4、感官质量检验'!K82="异味",'4、感官质量检验'!K82="霉变",'4、感官质量检验'!K82="异味及霉变",综合判定!AT82&lt;AV82),"A类缺陷，批否",IF(综合判定!AT82&lt;('4、感官质量检验'!J82-2),"B类","合格")))</f>
        <v/>
      </c>
      <c r="AX82" s="110" t="str">
        <f>IF('5、主流烟气检验'!R82="","",IF(('5、主流烟气检验'!R82&lt;=4),1,IF(AND('5、主流烟气检验'!R82&gt;=5,'5、主流烟气检验'!R82&lt;=9),1.5,2)))</f>
        <v/>
      </c>
      <c r="AY82" s="106" t="str">
        <f>IF('5、主流烟气检验'!R82="","",IF('5、主流烟气检验'!R82&lt;=8,100,IF(AND('5、主流烟气检验'!R82&gt;=9,'5、主流烟气检验'!R82&lt;=12),80,0)))</f>
        <v/>
      </c>
      <c r="AZ82" s="106" t="str">
        <f>IF('5、主流烟气检验'!S82="","",IF(ABS('5、主流烟气检验'!R82-'5、主流烟气检验'!S82)&lt;=AX82,AY82,0))</f>
        <v/>
      </c>
      <c r="BA82" s="78" t="str">
        <f t="shared" si="8"/>
        <v/>
      </c>
      <c r="BB82" s="106" t="str">
        <f>IF('5、主流烟气检验'!T82="","",IF(('5、主流烟气检验'!T82&lt;=0.4),0.1,IF(AND('5、主流烟气检验'!T82&gt;=0.5,'5、主流烟气检验'!T82&lt;=1),0.2,0.3)))</f>
        <v/>
      </c>
      <c r="BC82" s="106" t="str">
        <f>IF('5、主流烟气检验'!U82="","",IF(ABS('5、主流烟气检验'!T82-'5、主流烟气检验'!U82)&lt;=BB82,100,0))</f>
        <v/>
      </c>
      <c r="BD82" s="106" t="str">
        <f>IF('5、主流烟气检验'!V82="","",IF(('5、主流烟气检验'!V82&lt;=4),1,IF(AND('5、主流烟气检验'!V82&gt;=5,'5、主流烟气检验'!V82&lt;=10),2,3)))</f>
        <v/>
      </c>
      <c r="BE82" s="106" t="str">
        <f>IF('5、主流烟气检验'!V82="","",IF('5、主流烟气检验'!V82&lt;=10,100,IF(AND('5、主流烟气检验'!V82&gt;=11,'5、主流烟气检验'!V82&lt;=15),80,0)))</f>
        <v/>
      </c>
      <c r="BF82" s="109" t="str">
        <f>IF('5、主流烟气检验'!W82="","",IF(ABS('5、主流烟气检验'!W82-'5、主流烟气检验'!V82)&lt;=BD82,BE82,0))</f>
        <v/>
      </c>
      <c r="BG82" s="113" t="str">
        <f ca="1" t="shared" si="5"/>
        <v/>
      </c>
    </row>
    <row r="83" ht="12" customHeight="1" spans="2:59">
      <c r="B83" s="77" t="str">
        <f>IF('1、包装标识检验'!B83="","",'1、包装标识检验'!B83)</f>
        <v/>
      </c>
      <c r="C83" s="78" t="str">
        <f>IF('1、包装标识检验'!C83="","",'1、包装标识检验'!C83)</f>
        <v/>
      </c>
      <c r="D83" s="78" t="str">
        <f>IF('1、包装标识检验'!D83="","",'1、包装标识检验'!D83)</f>
        <v/>
      </c>
      <c r="E83" s="78" t="str">
        <f>IF('1、包装标识检验'!E83="","",'1、包装标识检验'!E83)</f>
        <v/>
      </c>
      <c r="F83" s="79" t="str">
        <f>IF('1、包装标识检验'!F83="","",'1、包装标识检验'!F83)</f>
        <v/>
      </c>
      <c r="G83" s="78" t="str">
        <f>IF('1、包装标识检验'!G83="","",'1、包装标识检验'!G83)</f>
        <v/>
      </c>
      <c r="H83" s="78" t="str">
        <f>IF('1、包装标识检验'!H83="","",'1、包装标识检验'!H83)</f>
        <v/>
      </c>
      <c r="I83" s="88" t="str">
        <f>IF('1、包装标识检验'!I83="","",'1、包装标识检验'!I83)</f>
        <v/>
      </c>
      <c r="J83" s="89" t="str">
        <f>IF('1、包装标识检验'!J83="合格","合格",IF('1、包装标识检验'!J83="","",IF('1、包装标识检验'!J83="A类","A类，批否",IF('1、包装标识检验'!J83="B类","B类，合格"))))</f>
        <v/>
      </c>
      <c r="K83" s="90" t="str">
        <f>IF('1、包装标识检验'!J83="","",IF('1、包装标识检验'!J83="合格",100,IF('1、包装标识检验'!J83="A类",0,100-综合判定!J83)))</f>
        <v/>
      </c>
      <c r="L83" s="77" t="str">
        <f ca="1">IF(B83="","",100-SUM(综合判定!P83,综合判定!Q83,综合判定!R83,综合判定!S83,综合判定!T83,综合判定!U83,综合判定!W83,综合判定!V83,综合判定!X83,综合判定!Y83,综合判定!Z83,综合判定!AA83,综合判定!AB83,综合判定!AC83,综合判定!AD83,综合判定!AE83,综合判定!AF83,综合判定!AG83,综合判定!AH83,综合判定!AI83,综合判定!AJ83,综合判定!AK83,综合判定!AL83,综合判定!AM83,综合判定!AN83,综合判定!AO83,综合判定!AP83,综合判定!AQ83,综合判定!AR83,综合判定!AS83))</f>
        <v/>
      </c>
      <c r="M83" s="78" t="str">
        <f ca="1" t="shared" si="6"/>
        <v/>
      </c>
      <c r="N83" s="91" t="str">
        <f ca="1" t="shared" si="7"/>
        <v/>
      </c>
      <c r="O83" s="92"/>
      <c r="P83" s="93" t="str">
        <f>IF('2、物理特性检验'!L83="","",'2、物理特性检验'!L83*0.2)</f>
        <v/>
      </c>
      <c r="Q83" s="95" t="str">
        <f>IF('2、物理特性检验'!O83="","",'2、物理特性检验'!O83*0.5)</f>
        <v/>
      </c>
      <c r="R83" s="95" t="str">
        <f>IF('2、物理特性检验'!R83="","",'2、物理特性检验'!R83*0.2)</f>
        <v/>
      </c>
      <c r="S83" s="95" t="str">
        <f>IF('2、物理特性检验'!U83="","",'2、物理特性检验'!U83*1)</f>
        <v/>
      </c>
      <c r="T83" s="95" t="str">
        <f>IF('2、物理特性检验'!X83="","",'2、物理特性检验'!X83*0.5)</f>
        <v/>
      </c>
      <c r="U83" s="95" t="str">
        <f>IF('2、物理特性检验'!AA83="","",'2、物理特性检验'!AA83*0.2)</f>
        <v/>
      </c>
      <c r="V83" s="95" t="str">
        <f>IF('2、物理特性检验'!AH83="","",IF(('2、物理特性检验'!AH83&gt;13.5)+('2、物理特性检验'!AH83&lt;10.5),6,IF(ABS('2、物理特性检验'!AH83-'2、物理特性检验'!AI83)&gt;1,3,IF(ABS('2、物理特性检验'!AH83-'2、物理特性检验'!AI83)&gt;0.5,2,""))))</f>
        <v/>
      </c>
      <c r="W83" s="95" t="str">
        <f>IF('2、物理特性检验'!AG83="","",'2、物理特性检验'!AG83*15)</f>
        <v/>
      </c>
      <c r="X83" s="95" t="str">
        <f>IF('2、物理特性检验'!AJ83="","",IF(('2、物理特性检验'!AJ83&gt;=3)*('2、物理特性检验'!AL83=0),4,IF(('2、物理特性检验'!AJ83&gt;=3.5)*('2、物理特性检验'!AL83=1),4,"")))</f>
        <v/>
      </c>
      <c r="Y83" s="95" t="str">
        <f>IF('2、物理特性检验'!AK83="","",'2、物理特性检验'!AK83*5)</f>
        <v/>
      </c>
      <c r="Z83" s="97" t="str">
        <f ca="1">IF('3、外观质量检验'!L83="","",SUMIF(外观!$AI:$AJ,'3、外观质量检验'!L83,外观!$AJ:$AJ)*'3、外观质量检验'!M83)</f>
        <v/>
      </c>
      <c r="AA83" s="97" t="str">
        <f ca="1">IF('3、外观质量检验'!O83="","",SUMIF(外观!$AI:$AJ,'3、外观质量检验'!O83,外观!$AJ:$AJ)*'3、外观质量检验'!P83)</f>
        <v/>
      </c>
      <c r="AB83" s="97" t="str">
        <f ca="1">IF('3、外观质量检验'!R83="","",SUMIF(外观!$AI:$AJ,'3、外观质量检验'!R83,外观!$AJ:$AJ)*'3、外观质量检验'!S83)</f>
        <v/>
      </c>
      <c r="AC83" s="97" t="str">
        <f ca="1">IF('3、外观质量检验'!U83="","",SUMIF(外观!$AI:$AJ,'3、外观质量检验'!U83,外观!$AJ:$AJ)*'3、外观质量检验'!V83)</f>
        <v/>
      </c>
      <c r="AD83" s="97" t="str">
        <f ca="1">IF('3、外观质量检验'!X83="","",SUMIF(外观!$AI:$AJ,'3、外观质量检验'!X83,外观!$AJ:$AJ)*'3、外观质量检验'!Y83)</f>
        <v/>
      </c>
      <c r="AE83" s="97" t="str">
        <f ca="1">IF('3、外观质量检验'!AB83="","",SUMIF(外观!$AI:$AJ,'3、外观质量检验'!AB83,外观!$AJ:$AJ)*'3、外观质量检验'!AC83)</f>
        <v/>
      </c>
      <c r="AF83" s="97" t="str">
        <f ca="1">IF('3、外观质量检验'!AE83="","",SUMIF(外观!$AI:$AJ,'3、外观质量检验'!AE83,外观!$AJ:$AJ)*'3、外观质量检验'!AF83)</f>
        <v/>
      </c>
      <c r="AG83" s="97" t="str">
        <f ca="1">IF('3、外观质量检验'!AH83="","",SUMIF(外观!$AI:$AJ,'3、外观质量检验'!AH83,外观!$AJ:$AJ)*'3、外观质量检验'!AI83)</f>
        <v/>
      </c>
      <c r="AH83" s="97" t="str">
        <f ca="1">IF('3、外观质量检验'!AK83="","",SUMIF(外观!$AI:$AJ,'3、外观质量检验'!AK83,外观!$AJ:$AJ)*'3、外观质量检验'!AL83)</f>
        <v/>
      </c>
      <c r="AI83" s="97" t="str">
        <f ca="1">IF('3、外观质量检验'!AN83="","",SUMIF(外观!$AI:$AJ,'3、外观质量检验'!AN83,外观!$AJ:$AJ)*'3、外观质量检验'!AO83)</f>
        <v/>
      </c>
      <c r="AJ83" s="97" t="str">
        <f ca="1">IF('3、外观质量检验'!AR83="","",SUMIF(外观!$AI:$AJ,'3、外观质量检验'!AR83,外观!$AJ:$AJ)*'3、外观质量检验'!AS83)</f>
        <v/>
      </c>
      <c r="AK83" s="97" t="str">
        <f ca="1">IF('3、外观质量检验'!AU83="","",SUMIF(外观!$AI:$AJ,'3、外观质量检验'!AU83,外观!$AJ:$AJ)*'3、外观质量检验'!AV83)</f>
        <v/>
      </c>
      <c r="AL83" s="97" t="str">
        <f ca="1">IF('3、外观质量检验'!AX83="","",SUMIF(外观!$AI:$AJ,'3、外观质量检验'!AX83,外观!$AJ:$AJ)*'3、外观质量检验'!AY83)</f>
        <v/>
      </c>
      <c r="AM83" s="97" t="str">
        <f ca="1">IF('3、外观质量检验'!BA83="","",SUMIF(外观!$AI:$AJ,'3、外观质量检验'!BA83,外观!$AJ:$AJ)*'3、外观质量检验'!BB83)</f>
        <v/>
      </c>
      <c r="AN83" s="97" t="str">
        <f ca="1">IF('3、外观质量检验'!BD83="","",SUMIF(外观!$AI:$AJ,'3、外观质量检验'!BD83,外观!$AJ:$AJ)*'3、外观质量检验'!BE83)</f>
        <v/>
      </c>
      <c r="AO83" s="97" t="str">
        <f ca="1">IF('3、外观质量检验'!BH83="","",SUMIF(外观!$AI:$AJ,'3、外观质量检验'!BH83,外观!$AJ:$AJ)*'3、外观质量检验'!BI83)</f>
        <v/>
      </c>
      <c r="AP83" s="97" t="str">
        <f ca="1">IF('3、外观质量检验'!BK83="","",SUMIF(外观!$AI:$AJ,'3、外观质量检验'!BK83,外观!$AJ:$AJ)*'3、外观质量检验'!BL83)</f>
        <v/>
      </c>
      <c r="AQ83" s="97" t="str">
        <f ca="1">IF('3、外观质量检验'!BN83="","",SUMIF(外观!$AI:$AJ,'3、外观质量检验'!BN83,外观!$AJ:$AJ)*'3、外观质量检验'!BO83)</f>
        <v/>
      </c>
      <c r="AR83" s="97" t="str">
        <f ca="1">IF('3、外观质量检验'!BQ83="","",SUMIF(外观!$AI:$AJ,'3、外观质量检验'!BQ83,外观!$AJ:$AJ)*'3、外观质量检验'!BR83)</f>
        <v/>
      </c>
      <c r="AS83" s="103" t="str">
        <f ca="1">IF('3、外观质量检验'!BT83="","",SUMIF(外观!$AI:$AJ,'3、外观质量检验'!BT83,外观!$AJ:$AJ)*'3、外观质量检验'!BU83)</f>
        <v/>
      </c>
      <c r="AT83" s="104" t="str">
        <f>IF(('4、感官质量检验'!L83="")+('4、感官质量检验'!M83="")+('4、感官质量检验'!N83="")+('4、感官质量检验'!O83="")+('4、感官质量检验'!P83="")+('4、感官质量检验'!Q83=""),"",SUM('4、感官质量检验'!L83:Q83))</f>
        <v/>
      </c>
      <c r="AU83" s="105" t="str">
        <f>IF('4、感官质量检验'!K83="","",'4、感官质量检验'!K83)</f>
        <v/>
      </c>
      <c r="AV83" s="106" t="str">
        <f>IF('4、感官质量检验'!D83="","",IF('4、感官质量检验'!D83="一类",85,IF('4、感官质量检验'!D83="二、三类",75,60)))</f>
        <v/>
      </c>
      <c r="AW83" s="109" t="str">
        <f>IF(AND(综合判定!AT83="",'4、感官质量检验'!K83=""),"",IF(OR('4、感官质量检验'!K83="异味",'4、感官质量检验'!K83="霉变",'4、感官质量检验'!K83="异味及霉变",综合判定!AT83&lt;AV83),"A类缺陷，批否",IF(综合判定!AT83&lt;('4、感官质量检验'!J83-2),"B类","合格")))</f>
        <v/>
      </c>
      <c r="AX83" s="110" t="str">
        <f>IF('5、主流烟气检验'!R83="","",IF(('5、主流烟气检验'!R83&lt;=4),1,IF(AND('5、主流烟气检验'!R83&gt;=5,'5、主流烟气检验'!R83&lt;=9),1.5,2)))</f>
        <v/>
      </c>
      <c r="AY83" s="106" t="str">
        <f>IF('5、主流烟气检验'!R83="","",IF('5、主流烟气检验'!R83&lt;=8,100,IF(AND('5、主流烟气检验'!R83&gt;=9,'5、主流烟气检验'!R83&lt;=12),80,0)))</f>
        <v/>
      </c>
      <c r="AZ83" s="106" t="str">
        <f>IF('5、主流烟气检验'!S83="","",IF(ABS('5、主流烟气检验'!R83-'5、主流烟气检验'!S83)&lt;=AX83,AY83,0))</f>
        <v/>
      </c>
      <c r="BA83" s="78" t="str">
        <f t="shared" si="8"/>
        <v/>
      </c>
      <c r="BB83" s="106" t="str">
        <f>IF('5、主流烟气检验'!T83="","",IF(('5、主流烟气检验'!T83&lt;=0.4),0.1,IF(AND('5、主流烟气检验'!T83&gt;=0.5,'5、主流烟气检验'!T83&lt;=1),0.2,0.3)))</f>
        <v/>
      </c>
      <c r="BC83" s="106" t="str">
        <f>IF('5、主流烟气检验'!U83="","",IF(ABS('5、主流烟气检验'!T83-'5、主流烟气检验'!U83)&lt;=BB83,100,0))</f>
        <v/>
      </c>
      <c r="BD83" s="106" t="str">
        <f>IF('5、主流烟气检验'!V83="","",IF(('5、主流烟气检验'!V83&lt;=4),1,IF(AND('5、主流烟气检验'!V83&gt;=5,'5、主流烟气检验'!V83&lt;=10),2,3)))</f>
        <v/>
      </c>
      <c r="BE83" s="106" t="str">
        <f>IF('5、主流烟气检验'!V83="","",IF('5、主流烟气检验'!V83&lt;=10,100,IF(AND('5、主流烟气检验'!V83&gt;=11,'5、主流烟气检验'!V83&lt;=15),80,0)))</f>
        <v/>
      </c>
      <c r="BF83" s="109" t="str">
        <f>IF('5、主流烟气检验'!W83="","",IF(ABS('5、主流烟气检验'!W83-'5、主流烟气检验'!V83)&lt;=BD83,BE83,0))</f>
        <v/>
      </c>
      <c r="BG83" s="113" t="str">
        <f ca="1" t="shared" si="5"/>
        <v/>
      </c>
    </row>
    <row r="84" ht="12" customHeight="1" spans="2:59">
      <c r="B84" s="77" t="str">
        <f>IF('1、包装标识检验'!B84="","",'1、包装标识检验'!B84)</f>
        <v/>
      </c>
      <c r="C84" s="78" t="str">
        <f>IF('1、包装标识检验'!C84="","",'1、包装标识检验'!C84)</f>
        <v/>
      </c>
      <c r="D84" s="78" t="str">
        <f>IF('1、包装标识检验'!D84="","",'1、包装标识检验'!D84)</f>
        <v/>
      </c>
      <c r="E84" s="78" t="str">
        <f>IF('1、包装标识检验'!E84="","",'1、包装标识检验'!E84)</f>
        <v/>
      </c>
      <c r="F84" s="79" t="str">
        <f>IF('1、包装标识检验'!F84="","",'1、包装标识检验'!F84)</f>
        <v/>
      </c>
      <c r="G84" s="78" t="str">
        <f>IF('1、包装标识检验'!G84="","",'1、包装标识检验'!G84)</f>
        <v/>
      </c>
      <c r="H84" s="78" t="str">
        <f>IF('1、包装标识检验'!H84="","",'1、包装标识检验'!H84)</f>
        <v/>
      </c>
      <c r="I84" s="88" t="str">
        <f>IF('1、包装标识检验'!I84="","",'1、包装标识检验'!I84)</f>
        <v/>
      </c>
      <c r="J84" s="89" t="str">
        <f>IF('1、包装标识检验'!J84="合格","合格",IF('1、包装标识检验'!J84="","",IF('1、包装标识检验'!J84="A类","A类，批否",IF('1、包装标识检验'!J84="B类","B类，合格"))))</f>
        <v/>
      </c>
      <c r="K84" s="90" t="str">
        <f>IF('1、包装标识检验'!J84="","",IF('1、包装标识检验'!J84="合格",100,IF('1、包装标识检验'!J84="A类",0,100-综合判定!J84)))</f>
        <v/>
      </c>
      <c r="L84" s="77" t="str">
        <f ca="1">IF(B84="","",100-SUM(综合判定!P84,综合判定!Q84,综合判定!R84,综合判定!S84,综合判定!T84,综合判定!U84,综合判定!W84,综合判定!V84,综合判定!X84,综合判定!Y84,综合判定!Z84,综合判定!AA84,综合判定!AB84,综合判定!AC84,综合判定!AD84,综合判定!AE84,综合判定!AF84,综合判定!AG84,综合判定!AH84,综合判定!AI84,综合判定!AJ84,综合判定!AK84,综合判定!AL84,综合判定!AM84,综合判定!AN84,综合判定!AO84,综合判定!AP84,综合判定!AQ84,综合判定!AR84,综合判定!AS84))</f>
        <v/>
      </c>
      <c r="M84" s="78" t="str">
        <f ca="1" t="shared" si="6"/>
        <v/>
      </c>
      <c r="N84" s="91" t="str">
        <f ca="1" t="shared" si="7"/>
        <v/>
      </c>
      <c r="O84" s="92"/>
      <c r="P84" s="93" t="str">
        <f>IF('2、物理特性检验'!L84="","",'2、物理特性检验'!L84*0.2)</f>
        <v/>
      </c>
      <c r="Q84" s="95" t="str">
        <f>IF('2、物理特性检验'!O84="","",'2、物理特性检验'!O84*0.5)</f>
        <v/>
      </c>
      <c r="R84" s="95" t="str">
        <f>IF('2、物理特性检验'!R84="","",'2、物理特性检验'!R84*0.2)</f>
        <v/>
      </c>
      <c r="S84" s="95" t="str">
        <f>IF('2、物理特性检验'!U84="","",'2、物理特性检验'!U84*1)</f>
        <v/>
      </c>
      <c r="T84" s="95" t="str">
        <f>IF('2、物理特性检验'!X84="","",'2、物理特性检验'!X84*0.5)</f>
        <v/>
      </c>
      <c r="U84" s="95" t="str">
        <f>IF('2、物理特性检验'!AA84="","",'2、物理特性检验'!AA84*0.2)</f>
        <v/>
      </c>
      <c r="V84" s="95" t="str">
        <f>IF('2、物理特性检验'!AH84="","",IF(('2、物理特性检验'!AH84&gt;13.5)+('2、物理特性检验'!AH84&lt;10.5),6,IF(ABS('2、物理特性检验'!AH84-'2、物理特性检验'!AI84)&gt;1,3,IF(ABS('2、物理特性检验'!AH84-'2、物理特性检验'!AI84)&gt;0.5,2,""))))</f>
        <v/>
      </c>
      <c r="W84" s="95" t="str">
        <f>IF('2、物理特性检验'!AG84="","",'2、物理特性检验'!AG84*15)</f>
        <v/>
      </c>
      <c r="X84" s="95" t="str">
        <f>IF('2、物理特性检验'!AJ84="","",IF(('2、物理特性检验'!AJ84&gt;=3)*('2、物理特性检验'!AL84=0),4,IF(('2、物理特性检验'!AJ84&gt;=3.5)*('2、物理特性检验'!AL84=1),4,"")))</f>
        <v/>
      </c>
      <c r="Y84" s="95" t="str">
        <f>IF('2、物理特性检验'!AK84="","",'2、物理特性检验'!AK84*5)</f>
        <v/>
      </c>
      <c r="Z84" s="97" t="str">
        <f ca="1">IF('3、外观质量检验'!L84="","",SUMIF(外观!$AI:$AJ,'3、外观质量检验'!L84,外观!$AJ:$AJ)*'3、外观质量检验'!M84)</f>
        <v/>
      </c>
      <c r="AA84" s="97" t="str">
        <f ca="1">IF('3、外观质量检验'!O84="","",SUMIF(外观!$AI:$AJ,'3、外观质量检验'!O84,外观!$AJ:$AJ)*'3、外观质量检验'!P84)</f>
        <v/>
      </c>
      <c r="AB84" s="97" t="str">
        <f ca="1">IF('3、外观质量检验'!R84="","",SUMIF(外观!$AI:$AJ,'3、外观质量检验'!R84,外观!$AJ:$AJ)*'3、外观质量检验'!S84)</f>
        <v/>
      </c>
      <c r="AC84" s="97" t="str">
        <f ca="1">IF('3、外观质量检验'!U84="","",SUMIF(外观!$AI:$AJ,'3、外观质量检验'!U84,外观!$AJ:$AJ)*'3、外观质量检验'!V84)</f>
        <v/>
      </c>
      <c r="AD84" s="97" t="str">
        <f ca="1">IF('3、外观质量检验'!X84="","",SUMIF(外观!$AI:$AJ,'3、外观质量检验'!X84,外观!$AJ:$AJ)*'3、外观质量检验'!Y84)</f>
        <v/>
      </c>
      <c r="AE84" s="97" t="str">
        <f ca="1">IF('3、外观质量检验'!AB84="","",SUMIF(外观!$AI:$AJ,'3、外观质量检验'!AB84,外观!$AJ:$AJ)*'3、外观质量检验'!AC84)</f>
        <v/>
      </c>
      <c r="AF84" s="97" t="str">
        <f ca="1">IF('3、外观质量检验'!AE84="","",SUMIF(外观!$AI:$AJ,'3、外观质量检验'!AE84,外观!$AJ:$AJ)*'3、外观质量检验'!AF84)</f>
        <v/>
      </c>
      <c r="AG84" s="97" t="str">
        <f ca="1">IF('3、外观质量检验'!AH84="","",SUMIF(外观!$AI:$AJ,'3、外观质量检验'!AH84,外观!$AJ:$AJ)*'3、外观质量检验'!AI84)</f>
        <v/>
      </c>
      <c r="AH84" s="97" t="str">
        <f ca="1">IF('3、外观质量检验'!AK84="","",SUMIF(外观!$AI:$AJ,'3、外观质量检验'!AK84,外观!$AJ:$AJ)*'3、外观质量检验'!AL84)</f>
        <v/>
      </c>
      <c r="AI84" s="97" t="str">
        <f ca="1">IF('3、外观质量检验'!AN84="","",SUMIF(外观!$AI:$AJ,'3、外观质量检验'!AN84,外观!$AJ:$AJ)*'3、外观质量检验'!AO84)</f>
        <v/>
      </c>
      <c r="AJ84" s="97" t="str">
        <f ca="1">IF('3、外观质量检验'!AR84="","",SUMIF(外观!$AI:$AJ,'3、外观质量检验'!AR84,外观!$AJ:$AJ)*'3、外观质量检验'!AS84)</f>
        <v/>
      </c>
      <c r="AK84" s="97" t="str">
        <f ca="1">IF('3、外观质量检验'!AU84="","",SUMIF(外观!$AI:$AJ,'3、外观质量检验'!AU84,外观!$AJ:$AJ)*'3、外观质量检验'!AV84)</f>
        <v/>
      </c>
      <c r="AL84" s="97" t="str">
        <f ca="1">IF('3、外观质量检验'!AX84="","",SUMIF(外观!$AI:$AJ,'3、外观质量检验'!AX84,外观!$AJ:$AJ)*'3、外观质量检验'!AY84)</f>
        <v/>
      </c>
      <c r="AM84" s="97" t="str">
        <f ca="1">IF('3、外观质量检验'!BA84="","",SUMIF(外观!$AI:$AJ,'3、外观质量检验'!BA84,外观!$AJ:$AJ)*'3、外观质量检验'!BB84)</f>
        <v/>
      </c>
      <c r="AN84" s="97" t="str">
        <f ca="1">IF('3、外观质量检验'!BD84="","",SUMIF(外观!$AI:$AJ,'3、外观质量检验'!BD84,外观!$AJ:$AJ)*'3、外观质量检验'!BE84)</f>
        <v/>
      </c>
      <c r="AO84" s="97" t="str">
        <f ca="1">IF('3、外观质量检验'!BH84="","",SUMIF(外观!$AI:$AJ,'3、外观质量检验'!BH84,外观!$AJ:$AJ)*'3、外观质量检验'!BI84)</f>
        <v/>
      </c>
      <c r="AP84" s="97" t="str">
        <f ca="1">IF('3、外观质量检验'!BK84="","",SUMIF(外观!$AI:$AJ,'3、外观质量检验'!BK84,外观!$AJ:$AJ)*'3、外观质量检验'!BL84)</f>
        <v/>
      </c>
      <c r="AQ84" s="97" t="str">
        <f ca="1">IF('3、外观质量检验'!BN84="","",SUMIF(外观!$AI:$AJ,'3、外观质量检验'!BN84,外观!$AJ:$AJ)*'3、外观质量检验'!BO84)</f>
        <v/>
      </c>
      <c r="AR84" s="97" t="str">
        <f ca="1">IF('3、外观质量检验'!BQ84="","",SUMIF(外观!$AI:$AJ,'3、外观质量检验'!BQ84,外观!$AJ:$AJ)*'3、外观质量检验'!BR84)</f>
        <v/>
      </c>
      <c r="AS84" s="103" t="str">
        <f ca="1">IF('3、外观质量检验'!BT84="","",SUMIF(外观!$AI:$AJ,'3、外观质量检验'!BT84,外观!$AJ:$AJ)*'3、外观质量检验'!BU84)</f>
        <v/>
      </c>
      <c r="AT84" s="104" t="str">
        <f>IF(('4、感官质量检验'!L84="")+('4、感官质量检验'!M84="")+('4、感官质量检验'!N84="")+('4、感官质量检验'!O84="")+('4、感官质量检验'!P84="")+('4、感官质量检验'!Q84=""),"",SUM('4、感官质量检验'!L84:Q84))</f>
        <v/>
      </c>
      <c r="AU84" s="105" t="str">
        <f>IF('4、感官质量检验'!K84="","",'4、感官质量检验'!K84)</f>
        <v/>
      </c>
      <c r="AV84" s="106" t="str">
        <f>IF('4、感官质量检验'!D84="","",IF('4、感官质量检验'!D84="一类",85,IF('4、感官质量检验'!D84="二、三类",75,60)))</f>
        <v/>
      </c>
      <c r="AW84" s="109" t="str">
        <f>IF(AND(综合判定!AT84="",'4、感官质量检验'!K84=""),"",IF(OR('4、感官质量检验'!K84="异味",'4、感官质量检验'!K84="霉变",'4、感官质量检验'!K84="异味及霉变",综合判定!AT84&lt;AV84),"A类缺陷，批否",IF(综合判定!AT84&lt;('4、感官质量检验'!J84-2),"B类","合格")))</f>
        <v/>
      </c>
      <c r="AX84" s="110" t="str">
        <f>IF('5、主流烟气检验'!R84="","",IF(('5、主流烟气检验'!R84&lt;=4),1,IF(AND('5、主流烟气检验'!R84&gt;=5,'5、主流烟气检验'!R84&lt;=9),1.5,2)))</f>
        <v/>
      </c>
      <c r="AY84" s="106" t="str">
        <f>IF('5、主流烟气检验'!R84="","",IF('5、主流烟气检验'!R84&lt;=8,100,IF(AND('5、主流烟气检验'!R84&gt;=9,'5、主流烟气检验'!R84&lt;=12),80,0)))</f>
        <v/>
      </c>
      <c r="AZ84" s="106" t="str">
        <f>IF('5、主流烟气检验'!S84="","",IF(ABS('5、主流烟气检验'!R84-'5、主流烟气检验'!S84)&lt;=AX84,AY84,0))</f>
        <v/>
      </c>
      <c r="BA84" s="78" t="str">
        <f t="shared" si="8"/>
        <v/>
      </c>
      <c r="BB84" s="106" t="str">
        <f>IF('5、主流烟气检验'!T84="","",IF(('5、主流烟气检验'!T84&lt;=0.4),0.1,IF(AND('5、主流烟气检验'!T84&gt;=0.5,'5、主流烟气检验'!T84&lt;=1),0.2,0.3)))</f>
        <v/>
      </c>
      <c r="BC84" s="106" t="str">
        <f>IF('5、主流烟气检验'!U84="","",IF(ABS('5、主流烟气检验'!T84-'5、主流烟气检验'!U84)&lt;=BB84,100,0))</f>
        <v/>
      </c>
      <c r="BD84" s="106" t="str">
        <f>IF('5、主流烟气检验'!V84="","",IF(('5、主流烟气检验'!V84&lt;=4),1,IF(AND('5、主流烟气检验'!V84&gt;=5,'5、主流烟气检验'!V84&lt;=10),2,3)))</f>
        <v/>
      </c>
      <c r="BE84" s="106" t="str">
        <f>IF('5、主流烟气检验'!V84="","",IF('5、主流烟气检验'!V84&lt;=10,100,IF(AND('5、主流烟气检验'!V84&gt;=11,'5、主流烟气检验'!V84&lt;=15),80,0)))</f>
        <v/>
      </c>
      <c r="BF84" s="109" t="str">
        <f>IF('5、主流烟气检验'!W84="","",IF(ABS('5、主流烟气检验'!W84-'5、主流烟气检验'!V84)&lt;=BD84,BE84,0))</f>
        <v/>
      </c>
      <c r="BG84" s="113" t="str">
        <f ca="1" t="shared" si="5"/>
        <v/>
      </c>
    </row>
    <row r="85" ht="12" customHeight="1" spans="2:59">
      <c r="B85" s="77" t="str">
        <f>IF('1、包装标识检验'!B85="","",'1、包装标识检验'!B85)</f>
        <v/>
      </c>
      <c r="C85" s="78" t="str">
        <f>IF('1、包装标识检验'!C85="","",'1、包装标识检验'!C85)</f>
        <v/>
      </c>
      <c r="D85" s="78" t="str">
        <f>IF('1、包装标识检验'!D85="","",'1、包装标识检验'!D85)</f>
        <v/>
      </c>
      <c r="E85" s="78" t="str">
        <f>IF('1、包装标识检验'!E85="","",'1、包装标识检验'!E85)</f>
        <v/>
      </c>
      <c r="F85" s="79" t="str">
        <f>IF('1、包装标识检验'!F85="","",'1、包装标识检验'!F85)</f>
        <v/>
      </c>
      <c r="G85" s="78" t="str">
        <f>IF('1、包装标识检验'!G85="","",'1、包装标识检验'!G85)</f>
        <v/>
      </c>
      <c r="H85" s="78" t="str">
        <f>IF('1、包装标识检验'!H85="","",'1、包装标识检验'!H85)</f>
        <v/>
      </c>
      <c r="I85" s="88" t="str">
        <f>IF('1、包装标识检验'!I85="","",'1、包装标识检验'!I85)</f>
        <v/>
      </c>
      <c r="J85" s="89" t="str">
        <f>IF('1、包装标识检验'!J85="合格","合格",IF('1、包装标识检验'!J85="","",IF('1、包装标识检验'!J85="A类","A类，批否",IF('1、包装标识检验'!J85="B类","B类，合格"))))</f>
        <v/>
      </c>
      <c r="K85" s="90" t="str">
        <f>IF('1、包装标识检验'!J85="","",IF('1、包装标识检验'!J85="合格",100,IF('1、包装标识检验'!J85="A类",0,100-综合判定!J85)))</f>
        <v/>
      </c>
      <c r="L85" s="77" t="str">
        <f ca="1">IF(B85="","",100-SUM(综合判定!P85,综合判定!Q85,综合判定!R85,综合判定!S85,综合判定!T85,综合判定!U85,综合判定!W85,综合判定!V85,综合判定!X85,综合判定!Y85,综合判定!Z85,综合判定!AA85,综合判定!AB85,综合判定!AC85,综合判定!AD85,综合判定!AE85,综合判定!AF85,综合判定!AG85,综合判定!AH85,综合判定!AI85,综合判定!AJ85,综合判定!AK85,综合判定!AL85,综合判定!AM85,综合判定!AN85,综合判定!AO85,综合判定!AP85,综合判定!AQ85,综合判定!AR85,综合判定!AS85))</f>
        <v/>
      </c>
      <c r="M85" s="78" t="str">
        <f ca="1" t="shared" si="6"/>
        <v/>
      </c>
      <c r="N85" s="91" t="str">
        <f ca="1" t="shared" si="7"/>
        <v/>
      </c>
      <c r="O85" s="92"/>
      <c r="P85" s="93" t="str">
        <f>IF('2、物理特性检验'!L85="","",'2、物理特性检验'!L85*0.2)</f>
        <v/>
      </c>
      <c r="Q85" s="95" t="str">
        <f>IF('2、物理特性检验'!O85="","",'2、物理特性检验'!O85*0.5)</f>
        <v/>
      </c>
      <c r="R85" s="95" t="str">
        <f>IF('2、物理特性检验'!R85="","",'2、物理特性检验'!R85*0.2)</f>
        <v/>
      </c>
      <c r="S85" s="95" t="str">
        <f>IF('2、物理特性检验'!U85="","",'2、物理特性检验'!U85*1)</f>
        <v/>
      </c>
      <c r="T85" s="95" t="str">
        <f>IF('2、物理特性检验'!X85="","",'2、物理特性检验'!X85*0.5)</f>
        <v/>
      </c>
      <c r="U85" s="95" t="str">
        <f>IF('2、物理特性检验'!AA85="","",'2、物理特性检验'!AA85*0.2)</f>
        <v/>
      </c>
      <c r="V85" s="95" t="str">
        <f>IF('2、物理特性检验'!AH85="","",IF(('2、物理特性检验'!AH85&gt;13.5)+('2、物理特性检验'!AH85&lt;10.5),6,IF(ABS('2、物理特性检验'!AH85-'2、物理特性检验'!AI85)&gt;1,3,IF(ABS('2、物理特性检验'!AH85-'2、物理特性检验'!AI85)&gt;0.5,2,""))))</f>
        <v/>
      </c>
      <c r="W85" s="95" t="str">
        <f>IF('2、物理特性检验'!AG85="","",'2、物理特性检验'!AG85*15)</f>
        <v/>
      </c>
      <c r="X85" s="95" t="str">
        <f>IF('2、物理特性检验'!AJ85="","",IF(('2、物理特性检验'!AJ85&gt;=3)*('2、物理特性检验'!AL85=0),4,IF(('2、物理特性检验'!AJ85&gt;=3.5)*('2、物理特性检验'!AL85=1),4,"")))</f>
        <v/>
      </c>
      <c r="Y85" s="95" t="str">
        <f>IF('2、物理特性检验'!AK85="","",'2、物理特性检验'!AK85*5)</f>
        <v/>
      </c>
      <c r="Z85" s="97" t="str">
        <f ca="1">IF('3、外观质量检验'!L85="","",SUMIF(外观!$AI:$AJ,'3、外观质量检验'!L85,外观!$AJ:$AJ)*'3、外观质量检验'!M85)</f>
        <v/>
      </c>
      <c r="AA85" s="97" t="str">
        <f ca="1">IF('3、外观质量检验'!O85="","",SUMIF(外观!$AI:$AJ,'3、外观质量检验'!O85,外观!$AJ:$AJ)*'3、外观质量检验'!P85)</f>
        <v/>
      </c>
      <c r="AB85" s="97" t="str">
        <f ca="1">IF('3、外观质量检验'!R85="","",SUMIF(外观!$AI:$AJ,'3、外观质量检验'!R85,外观!$AJ:$AJ)*'3、外观质量检验'!S85)</f>
        <v/>
      </c>
      <c r="AC85" s="97" t="str">
        <f ca="1">IF('3、外观质量检验'!U85="","",SUMIF(外观!$AI:$AJ,'3、外观质量检验'!U85,外观!$AJ:$AJ)*'3、外观质量检验'!V85)</f>
        <v/>
      </c>
      <c r="AD85" s="97" t="str">
        <f ca="1">IF('3、外观质量检验'!X85="","",SUMIF(外观!$AI:$AJ,'3、外观质量检验'!X85,外观!$AJ:$AJ)*'3、外观质量检验'!Y85)</f>
        <v/>
      </c>
      <c r="AE85" s="97" t="str">
        <f ca="1">IF('3、外观质量检验'!AB85="","",SUMIF(外观!$AI:$AJ,'3、外观质量检验'!AB85,外观!$AJ:$AJ)*'3、外观质量检验'!AC85)</f>
        <v/>
      </c>
      <c r="AF85" s="97" t="str">
        <f ca="1">IF('3、外观质量检验'!AE85="","",SUMIF(外观!$AI:$AJ,'3、外观质量检验'!AE85,外观!$AJ:$AJ)*'3、外观质量检验'!AF85)</f>
        <v/>
      </c>
      <c r="AG85" s="97" t="str">
        <f ca="1">IF('3、外观质量检验'!AH85="","",SUMIF(外观!$AI:$AJ,'3、外观质量检验'!AH85,外观!$AJ:$AJ)*'3、外观质量检验'!AI85)</f>
        <v/>
      </c>
      <c r="AH85" s="97" t="str">
        <f ca="1">IF('3、外观质量检验'!AK85="","",SUMIF(外观!$AI:$AJ,'3、外观质量检验'!AK85,外观!$AJ:$AJ)*'3、外观质量检验'!AL85)</f>
        <v/>
      </c>
      <c r="AI85" s="97" t="str">
        <f ca="1">IF('3、外观质量检验'!AN85="","",SUMIF(外观!$AI:$AJ,'3、外观质量检验'!AN85,外观!$AJ:$AJ)*'3、外观质量检验'!AO85)</f>
        <v/>
      </c>
      <c r="AJ85" s="97" t="str">
        <f ca="1">IF('3、外观质量检验'!AR85="","",SUMIF(外观!$AI:$AJ,'3、外观质量检验'!AR85,外观!$AJ:$AJ)*'3、外观质量检验'!AS85)</f>
        <v/>
      </c>
      <c r="AK85" s="97" t="str">
        <f ca="1">IF('3、外观质量检验'!AU85="","",SUMIF(外观!$AI:$AJ,'3、外观质量检验'!AU85,外观!$AJ:$AJ)*'3、外观质量检验'!AV85)</f>
        <v/>
      </c>
      <c r="AL85" s="97" t="str">
        <f ca="1">IF('3、外观质量检验'!AX85="","",SUMIF(外观!$AI:$AJ,'3、外观质量检验'!AX85,外观!$AJ:$AJ)*'3、外观质量检验'!AY85)</f>
        <v/>
      </c>
      <c r="AM85" s="97" t="str">
        <f ca="1">IF('3、外观质量检验'!BA85="","",SUMIF(外观!$AI:$AJ,'3、外观质量检验'!BA85,外观!$AJ:$AJ)*'3、外观质量检验'!BB85)</f>
        <v/>
      </c>
      <c r="AN85" s="97" t="str">
        <f ca="1">IF('3、外观质量检验'!BD85="","",SUMIF(外观!$AI:$AJ,'3、外观质量检验'!BD85,外观!$AJ:$AJ)*'3、外观质量检验'!BE85)</f>
        <v/>
      </c>
      <c r="AO85" s="97" t="str">
        <f ca="1">IF('3、外观质量检验'!BH85="","",SUMIF(外观!$AI:$AJ,'3、外观质量检验'!BH85,外观!$AJ:$AJ)*'3、外观质量检验'!BI85)</f>
        <v/>
      </c>
      <c r="AP85" s="97" t="str">
        <f ca="1">IF('3、外观质量检验'!BK85="","",SUMIF(外观!$AI:$AJ,'3、外观质量检验'!BK85,外观!$AJ:$AJ)*'3、外观质量检验'!BL85)</f>
        <v/>
      </c>
      <c r="AQ85" s="97" t="str">
        <f ca="1">IF('3、外观质量检验'!BN85="","",SUMIF(外观!$AI:$AJ,'3、外观质量检验'!BN85,外观!$AJ:$AJ)*'3、外观质量检验'!BO85)</f>
        <v/>
      </c>
      <c r="AR85" s="97" t="str">
        <f ca="1">IF('3、外观质量检验'!BQ85="","",SUMIF(外观!$AI:$AJ,'3、外观质量检验'!BQ85,外观!$AJ:$AJ)*'3、外观质量检验'!BR85)</f>
        <v/>
      </c>
      <c r="AS85" s="103" t="str">
        <f ca="1">IF('3、外观质量检验'!BT85="","",SUMIF(外观!$AI:$AJ,'3、外观质量检验'!BT85,外观!$AJ:$AJ)*'3、外观质量检验'!BU85)</f>
        <v/>
      </c>
      <c r="AT85" s="104" t="str">
        <f>IF(('4、感官质量检验'!L85="")+('4、感官质量检验'!M85="")+('4、感官质量检验'!N85="")+('4、感官质量检验'!O85="")+('4、感官质量检验'!P85="")+('4、感官质量检验'!Q85=""),"",SUM('4、感官质量检验'!L85:Q85))</f>
        <v/>
      </c>
      <c r="AU85" s="105" t="str">
        <f>IF('4、感官质量检验'!K85="","",'4、感官质量检验'!K85)</f>
        <v/>
      </c>
      <c r="AV85" s="106" t="str">
        <f>IF('4、感官质量检验'!D85="","",IF('4、感官质量检验'!D85="一类",85,IF('4、感官质量检验'!D85="二、三类",75,60)))</f>
        <v/>
      </c>
      <c r="AW85" s="109" t="str">
        <f>IF(AND(综合判定!AT85="",'4、感官质量检验'!K85=""),"",IF(OR('4、感官质量检验'!K85="异味",'4、感官质量检验'!K85="霉变",'4、感官质量检验'!K85="异味及霉变",综合判定!AT85&lt;AV85),"A类缺陷，批否",IF(综合判定!AT85&lt;('4、感官质量检验'!J85-2),"B类","合格")))</f>
        <v/>
      </c>
      <c r="AX85" s="110" t="str">
        <f>IF('5、主流烟气检验'!R85="","",IF(('5、主流烟气检验'!R85&lt;=4),1,IF(AND('5、主流烟气检验'!R85&gt;=5,'5、主流烟气检验'!R85&lt;=9),1.5,2)))</f>
        <v/>
      </c>
      <c r="AY85" s="106" t="str">
        <f>IF('5、主流烟气检验'!R85="","",IF('5、主流烟气检验'!R85&lt;=8,100,IF(AND('5、主流烟气检验'!R85&gt;=9,'5、主流烟气检验'!R85&lt;=12),80,0)))</f>
        <v/>
      </c>
      <c r="AZ85" s="106" t="str">
        <f>IF('5、主流烟气检验'!S85="","",IF(ABS('5、主流烟气检验'!R85-'5、主流烟气检验'!S85)&lt;=AX85,AY85,0))</f>
        <v/>
      </c>
      <c r="BA85" s="78" t="str">
        <f t="shared" si="8"/>
        <v/>
      </c>
      <c r="BB85" s="106" t="str">
        <f>IF('5、主流烟气检验'!T85="","",IF(('5、主流烟气检验'!T85&lt;=0.4),0.1,IF(AND('5、主流烟气检验'!T85&gt;=0.5,'5、主流烟气检验'!T85&lt;=1),0.2,0.3)))</f>
        <v/>
      </c>
      <c r="BC85" s="106" t="str">
        <f>IF('5、主流烟气检验'!U85="","",IF(ABS('5、主流烟气检验'!T85-'5、主流烟气检验'!U85)&lt;=BB85,100,0))</f>
        <v/>
      </c>
      <c r="BD85" s="106" t="str">
        <f>IF('5、主流烟气检验'!V85="","",IF(('5、主流烟气检验'!V85&lt;=4),1,IF(AND('5、主流烟气检验'!V85&gt;=5,'5、主流烟气检验'!V85&lt;=10),2,3)))</f>
        <v/>
      </c>
      <c r="BE85" s="106" t="str">
        <f>IF('5、主流烟气检验'!V85="","",IF('5、主流烟气检验'!V85&lt;=10,100,IF(AND('5、主流烟气检验'!V85&gt;=11,'5、主流烟气检验'!V85&lt;=15),80,0)))</f>
        <v/>
      </c>
      <c r="BF85" s="109" t="str">
        <f>IF('5、主流烟气检验'!W85="","",IF(ABS('5、主流烟气检验'!W85-'5、主流烟气检验'!V85)&lt;=BD85,BE85,0))</f>
        <v/>
      </c>
      <c r="BG85" s="113" t="str">
        <f ca="1" t="shared" si="5"/>
        <v/>
      </c>
    </row>
    <row r="86" ht="12" customHeight="1" spans="2:59">
      <c r="B86" s="77" t="str">
        <f>IF('1、包装标识检验'!B86="","",'1、包装标识检验'!B86)</f>
        <v/>
      </c>
      <c r="C86" s="78" t="str">
        <f>IF('1、包装标识检验'!C86="","",'1、包装标识检验'!C86)</f>
        <v/>
      </c>
      <c r="D86" s="78" t="str">
        <f>IF('1、包装标识检验'!D86="","",'1、包装标识检验'!D86)</f>
        <v/>
      </c>
      <c r="E86" s="78" t="str">
        <f>IF('1、包装标识检验'!E86="","",'1、包装标识检验'!E86)</f>
        <v/>
      </c>
      <c r="F86" s="79" t="str">
        <f>IF('1、包装标识检验'!F86="","",'1、包装标识检验'!F86)</f>
        <v/>
      </c>
      <c r="G86" s="78" t="str">
        <f>IF('1、包装标识检验'!G86="","",'1、包装标识检验'!G86)</f>
        <v/>
      </c>
      <c r="H86" s="78" t="str">
        <f>IF('1、包装标识检验'!H86="","",'1、包装标识检验'!H86)</f>
        <v/>
      </c>
      <c r="I86" s="88" t="str">
        <f>IF('1、包装标识检验'!I86="","",'1、包装标识检验'!I86)</f>
        <v/>
      </c>
      <c r="J86" s="89" t="str">
        <f>IF('1、包装标识检验'!J86="合格","合格",IF('1、包装标识检验'!J86="","",IF('1、包装标识检验'!J86="A类","A类，批否",IF('1、包装标识检验'!J86="B类","B类，合格"))))</f>
        <v/>
      </c>
      <c r="K86" s="90" t="str">
        <f>IF('1、包装标识检验'!J86="","",IF('1、包装标识检验'!J86="合格",100,IF('1、包装标识检验'!J86="A类",0,100-综合判定!J86)))</f>
        <v/>
      </c>
      <c r="L86" s="77" t="str">
        <f ca="1">IF(B86="","",100-SUM(综合判定!P86,综合判定!Q86,综合判定!R86,综合判定!S86,综合判定!T86,综合判定!U86,综合判定!W86,综合判定!V86,综合判定!X86,综合判定!Y86,综合判定!Z86,综合判定!AA86,综合判定!AB86,综合判定!AC86,综合判定!AD86,综合判定!AE86,综合判定!AF86,综合判定!AG86,综合判定!AH86,综合判定!AI86,综合判定!AJ86,综合判定!AK86,综合判定!AL86,综合判定!AM86,综合判定!AN86,综合判定!AO86,综合判定!AP86,综合判定!AQ86,综合判定!AR86,综合判定!AS86))</f>
        <v/>
      </c>
      <c r="M86" s="78" t="str">
        <f ca="1" t="shared" si="6"/>
        <v/>
      </c>
      <c r="N86" s="91" t="str">
        <f ca="1" t="shared" si="7"/>
        <v/>
      </c>
      <c r="O86" s="92"/>
      <c r="P86" s="93" t="str">
        <f>IF('2、物理特性检验'!L86="","",'2、物理特性检验'!L86*0.2)</f>
        <v/>
      </c>
      <c r="Q86" s="95" t="str">
        <f>IF('2、物理特性检验'!O86="","",'2、物理特性检验'!O86*0.5)</f>
        <v/>
      </c>
      <c r="R86" s="95" t="str">
        <f>IF('2、物理特性检验'!R86="","",'2、物理特性检验'!R86*0.2)</f>
        <v/>
      </c>
      <c r="S86" s="95" t="str">
        <f>IF('2、物理特性检验'!U86="","",'2、物理特性检验'!U86*1)</f>
        <v/>
      </c>
      <c r="T86" s="95" t="str">
        <f>IF('2、物理特性检验'!X86="","",'2、物理特性检验'!X86*0.5)</f>
        <v/>
      </c>
      <c r="U86" s="95" t="str">
        <f>IF('2、物理特性检验'!AA86="","",'2、物理特性检验'!AA86*0.2)</f>
        <v/>
      </c>
      <c r="V86" s="95" t="str">
        <f>IF('2、物理特性检验'!AH86="","",IF(('2、物理特性检验'!AH86&gt;13.5)+('2、物理特性检验'!AH86&lt;10.5),6,IF(ABS('2、物理特性检验'!AH86-'2、物理特性检验'!AI86)&gt;1,3,IF(ABS('2、物理特性检验'!AH86-'2、物理特性检验'!AI86)&gt;0.5,2,""))))</f>
        <v/>
      </c>
      <c r="W86" s="95" t="str">
        <f>IF('2、物理特性检验'!AG86="","",'2、物理特性检验'!AG86*15)</f>
        <v/>
      </c>
      <c r="X86" s="95" t="str">
        <f>IF('2、物理特性检验'!AJ86="","",IF(('2、物理特性检验'!AJ86&gt;=3)*('2、物理特性检验'!AL86=0),4,IF(('2、物理特性检验'!AJ86&gt;=3.5)*('2、物理特性检验'!AL86=1),4,"")))</f>
        <v/>
      </c>
      <c r="Y86" s="95" t="str">
        <f>IF('2、物理特性检验'!AK86="","",'2、物理特性检验'!AK86*5)</f>
        <v/>
      </c>
      <c r="Z86" s="97" t="str">
        <f ca="1">IF('3、外观质量检验'!L86="","",SUMIF(外观!$AI:$AJ,'3、外观质量检验'!L86,外观!$AJ:$AJ)*'3、外观质量检验'!M86)</f>
        <v/>
      </c>
      <c r="AA86" s="97" t="str">
        <f ca="1">IF('3、外观质量检验'!O86="","",SUMIF(外观!$AI:$AJ,'3、外观质量检验'!O86,外观!$AJ:$AJ)*'3、外观质量检验'!P86)</f>
        <v/>
      </c>
      <c r="AB86" s="97" t="str">
        <f ca="1">IF('3、外观质量检验'!R86="","",SUMIF(外观!$AI:$AJ,'3、外观质量检验'!R86,外观!$AJ:$AJ)*'3、外观质量检验'!S86)</f>
        <v/>
      </c>
      <c r="AC86" s="97" t="str">
        <f ca="1">IF('3、外观质量检验'!U86="","",SUMIF(外观!$AI:$AJ,'3、外观质量检验'!U86,外观!$AJ:$AJ)*'3、外观质量检验'!V86)</f>
        <v/>
      </c>
      <c r="AD86" s="97" t="str">
        <f ca="1">IF('3、外观质量检验'!X86="","",SUMIF(外观!$AI:$AJ,'3、外观质量检验'!X86,外观!$AJ:$AJ)*'3、外观质量检验'!Y86)</f>
        <v/>
      </c>
      <c r="AE86" s="97" t="str">
        <f ca="1">IF('3、外观质量检验'!AB86="","",SUMIF(外观!$AI:$AJ,'3、外观质量检验'!AB86,外观!$AJ:$AJ)*'3、外观质量检验'!AC86)</f>
        <v/>
      </c>
      <c r="AF86" s="97" t="str">
        <f ca="1">IF('3、外观质量检验'!AE86="","",SUMIF(外观!$AI:$AJ,'3、外观质量检验'!AE86,外观!$AJ:$AJ)*'3、外观质量检验'!AF86)</f>
        <v/>
      </c>
      <c r="AG86" s="97" t="str">
        <f ca="1">IF('3、外观质量检验'!AH86="","",SUMIF(外观!$AI:$AJ,'3、外观质量检验'!AH86,外观!$AJ:$AJ)*'3、外观质量检验'!AI86)</f>
        <v/>
      </c>
      <c r="AH86" s="97" t="str">
        <f ca="1">IF('3、外观质量检验'!AK86="","",SUMIF(外观!$AI:$AJ,'3、外观质量检验'!AK86,外观!$AJ:$AJ)*'3、外观质量检验'!AL86)</f>
        <v/>
      </c>
      <c r="AI86" s="97" t="str">
        <f ca="1">IF('3、外观质量检验'!AN86="","",SUMIF(外观!$AI:$AJ,'3、外观质量检验'!AN86,外观!$AJ:$AJ)*'3、外观质量检验'!AO86)</f>
        <v/>
      </c>
      <c r="AJ86" s="97" t="str">
        <f ca="1">IF('3、外观质量检验'!AR86="","",SUMIF(外观!$AI:$AJ,'3、外观质量检验'!AR86,外观!$AJ:$AJ)*'3、外观质量检验'!AS86)</f>
        <v/>
      </c>
      <c r="AK86" s="97" t="str">
        <f ca="1">IF('3、外观质量检验'!AU86="","",SUMIF(外观!$AI:$AJ,'3、外观质量检验'!AU86,外观!$AJ:$AJ)*'3、外观质量检验'!AV86)</f>
        <v/>
      </c>
      <c r="AL86" s="97" t="str">
        <f ca="1">IF('3、外观质量检验'!AX86="","",SUMIF(外观!$AI:$AJ,'3、外观质量检验'!AX86,外观!$AJ:$AJ)*'3、外观质量检验'!AY86)</f>
        <v/>
      </c>
      <c r="AM86" s="97" t="str">
        <f ca="1">IF('3、外观质量检验'!BA86="","",SUMIF(外观!$AI:$AJ,'3、外观质量检验'!BA86,外观!$AJ:$AJ)*'3、外观质量检验'!BB86)</f>
        <v/>
      </c>
      <c r="AN86" s="97" t="str">
        <f ca="1">IF('3、外观质量检验'!BD86="","",SUMIF(外观!$AI:$AJ,'3、外观质量检验'!BD86,外观!$AJ:$AJ)*'3、外观质量检验'!BE86)</f>
        <v/>
      </c>
      <c r="AO86" s="97" t="str">
        <f ca="1">IF('3、外观质量检验'!BH86="","",SUMIF(外观!$AI:$AJ,'3、外观质量检验'!BH86,外观!$AJ:$AJ)*'3、外观质量检验'!BI86)</f>
        <v/>
      </c>
      <c r="AP86" s="97" t="str">
        <f ca="1">IF('3、外观质量检验'!BK86="","",SUMIF(外观!$AI:$AJ,'3、外观质量检验'!BK86,外观!$AJ:$AJ)*'3、外观质量检验'!BL86)</f>
        <v/>
      </c>
      <c r="AQ86" s="97" t="str">
        <f ca="1">IF('3、外观质量检验'!BN86="","",SUMIF(外观!$AI:$AJ,'3、外观质量检验'!BN86,外观!$AJ:$AJ)*'3、外观质量检验'!BO86)</f>
        <v/>
      </c>
      <c r="AR86" s="97" t="str">
        <f ca="1">IF('3、外观质量检验'!BQ86="","",SUMIF(外观!$AI:$AJ,'3、外观质量检验'!BQ86,外观!$AJ:$AJ)*'3、外观质量检验'!BR86)</f>
        <v/>
      </c>
      <c r="AS86" s="103" t="str">
        <f ca="1">IF('3、外观质量检验'!BT86="","",SUMIF(外观!$AI:$AJ,'3、外观质量检验'!BT86,外观!$AJ:$AJ)*'3、外观质量检验'!BU86)</f>
        <v/>
      </c>
      <c r="AT86" s="104" t="str">
        <f>IF(('4、感官质量检验'!L86="")+('4、感官质量检验'!M86="")+('4、感官质量检验'!N86="")+('4、感官质量检验'!O86="")+('4、感官质量检验'!P86="")+('4、感官质量检验'!Q86=""),"",SUM('4、感官质量检验'!L86:Q86))</f>
        <v/>
      </c>
      <c r="AU86" s="105" t="str">
        <f>IF('4、感官质量检验'!K86="","",'4、感官质量检验'!K86)</f>
        <v/>
      </c>
      <c r="AV86" s="106" t="str">
        <f>IF('4、感官质量检验'!D86="","",IF('4、感官质量检验'!D86="一类",85,IF('4、感官质量检验'!D86="二、三类",75,60)))</f>
        <v/>
      </c>
      <c r="AW86" s="109" t="str">
        <f>IF(AND(综合判定!AT86="",'4、感官质量检验'!K86=""),"",IF(OR('4、感官质量检验'!K86="异味",'4、感官质量检验'!K86="霉变",'4、感官质量检验'!K86="异味及霉变",综合判定!AT86&lt;AV86),"A类缺陷，批否",IF(综合判定!AT86&lt;('4、感官质量检验'!J86-2),"B类","合格")))</f>
        <v/>
      </c>
      <c r="AX86" s="110" t="str">
        <f>IF('5、主流烟气检验'!R86="","",IF(('5、主流烟气检验'!R86&lt;=4),1,IF(AND('5、主流烟气检验'!R86&gt;=5,'5、主流烟气检验'!R86&lt;=9),1.5,2)))</f>
        <v/>
      </c>
      <c r="AY86" s="106" t="str">
        <f>IF('5、主流烟气检验'!R86="","",IF('5、主流烟气检验'!R86&lt;=8,100,IF(AND('5、主流烟气检验'!R86&gt;=9,'5、主流烟气检验'!R86&lt;=12),80,0)))</f>
        <v/>
      </c>
      <c r="AZ86" s="106" t="str">
        <f>IF('5、主流烟气检验'!S86="","",IF(ABS('5、主流烟气检验'!R86-'5、主流烟气检验'!S86)&lt;=AX86,AY86,0))</f>
        <v/>
      </c>
      <c r="BA86" s="78" t="str">
        <f t="shared" si="8"/>
        <v/>
      </c>
      <c r="BB86" s="106" t="str">
        <f>IF('5、主流烟气检验'!T86="","",IF(('5、主流烟气检验'!T86&lt;=0.4),0.1,IF(AND('5、主流烟气检验'!T86&gt;=0.5,'5、主流烟气检验'!T86&lt;=1),0.2,0.3)))</f>
        <v/>
      </c>
      <c r="BC86" s="106" t="str">
        <f>IF('5、主流烟气检验'!U86="","",IF(ABS('5、主流烟气检验'!T86-'5、主流烟气检验'!U86)&lt;=BB86,100,0))</f>
        <v/>
      </c>
      <c r="BD86" s="106" t="str">
        <f>IF('5、主流烟气检验'!V86="","",IF(('5、主流烟气检验'!V86&lt;=4),1,IF(AND('5、主流烟气检验'!V86&gt;=5,'5、主流烟气检验'!V86&lt;=10),2,3)))</f>
        <v/>
      </c>
      <c r="BE86" s="106" t="str">
        <f>IF('5、主流烟气检验'!V86="","",IF('5、主流烟气检验'!V86&lt;=10,100,IF(AND('5、主流烟气检验'!V86&gt;=11,'5、主流烟气检验'!V86&lt;=15),80,0)))</f>
        <v/>
      </c>
      <c r="BF86" s="109" t="str">
        <f>IF('5、主流烟气检验'!W86="","",IF(ABS('5、主流烟气检验'!W86-'5、主流烟气检验'!V86)&lt;=BD86,BE86,0))</f>
        <v/>
      </c>
      <c r="BG86" s="113" t="str">
        <f ca="1" t="shared" si="5"/>
        <v/>
      </c>
    </row>
    <row r="87" ht="12" customHeight="1" spans="2:59">
      <c r="B87" s="77" t="str">
        <f>IF('1、包装标识检验'!B87="","",'1、包装标识检验'!B87)</f>
        <v/>
      </c>
      <c r="C87" s="78" t="str">
        <f>IF('1、包装标识检验'!C87="","",'1、包装标识检验'!C87)</f>
        <v/>
      </c>
      <c r="D87" s="78" t="str">
        <f>IF('1、包装标识检验'!D87="","",'1、包装标识检验'!D87)</f>
        <v/>
      </c>
      <c r="E87" s="78" t="str">
        <f>IF('1、包装标识检验'!E87="","",'1、包装标识检验'!E87)</f>
        <v/>
      </c>
      <c r="F87" s="79" t="str">
        <f>IF('1、包装标识检验'!F87="","",'1、包装标识检验'!F87)</f>
        <v/>
      </c>
      <c r="G87" s="78" t="str">
        <f>IF('1、包装标识检验'!G87="","",'1、包装标识检验'!G87)</f>
        <v/>
      </c>
      <c r="H87" s="78" t="str">
        <f>IF('1、包装标识检验'!H87="","",'1、包装标识检验'!H87)</f>
        <v/>
      </c>
      <c r="I87" s="88" t="str">
        <f>IF('1、包装标识检验'!I87="","",'1、包装标识检验'!I87)</f>
        <v/>
      </c>
      <c r="J87" s="89" t="str">
        <f>IF('1、包装标识检验'!J87="合格","合格",IF('1、包装标识检验'!J87="","",IF('1、包装标识检验'!J87="A类","A类，批否",IF('1、包装标识检验'!J87="B类","B类，合格"))))</f>
        <v/>
      </c>
      <c r="K87" s="90" t="str">
        <f>IF('1、包装标识检验'!J87="","",IF('1、包装标识检验'!J87="合格",100,IF('1、包装标识检验'!J87="A类",0,100-综合判定!J87)))</f>
        <v/>
      </c>
      <c r="L87" s="77" t="str">
        <f ca="1">IF(B87="","",100-SUM(综合判定!P87,综合判定!Q87,综合判定!R87,综合判定!S87,综合判定!T87,综合判定!U87,综合判定!W87,综合判定!V87,综合判定!X87,综合判定!Y87,综合判定!Z87,综合判定!AA87,综合判定!AB87,综合判定!AC87,综合判定!AD87,综合判定!AE87,综合判定!AF87,综合判定!AG87,综合判定!AH87,综合判定!AI87,综合判定!AJ87,综合判定!AK87,综合判定!AL87,综合判定!AM87,综合判定!AN87,综合判定!AO87,综合判定!AP87,综合判定!AQ87,综合判定!AR87,综合判定!AS87))</f>
        <v/>
      </c>
      <c r="M87" s="78" t="str">
        <f ca="1" t="shared" si="6"/>
        <v/>
      </c>
      <c r="N87" s="91" t="str">
        <f ca="1" t="shared" si="7"/>
        <v/>
      </c>
      <c r="O87" s="92"/>
      <c r="P87" s="93" t="str">
        <f>IF('2、物理特性检验'!L87="","",'2、物理特性检验'!L87*0.2)</f>
        <v/>
      </c>
      <c r="Q87" s="95" t="str">
        <f>IF('2、物理特性检验'!O87="","",'2、物理特性检验'!O87*0.5)</f>
        <v/>
      </c>
      <c r="R87" s="95" t="str">
        <f>IF('2、物理特性检验'!R87="","",'2、物理特性检验'!R87*0.2)</f>
        <v/>
      </c>
      <c r="S87" s="95" t="str">
        <f>IF('2、物理特性检验'!U87="","",'2、物理特性检验'!U87*1)</f>
        <v/>
      </c>
      <c r="T87" s="95" t="str">
        <f>IF('2、物理特性检验'!X87="","",'2、物理特性检验'!X87*0.5)</f>
        <v/>
      </c>
      <c r="U87" s="95" t="str">
        <f>IF('2、物理特性检验'!AA87="","",'2、物理特性检验'!AA87*0.2)</f>
        <v/>
      </c>
      <c r="V87" s="95" t="str">
        <f>IF('2、物理特性检验'!AH87="","",IF(('2、物理特性检验'!AH87&gt;13.5)+('2、物理特性检验'!AH87&lt;10.5),6,IF(ABS('2、物理特性检验'!AH87-'2、物理特性检验'!AI87)&gt;1,3,IF(ABS('2、物理特性检验'!AH87-'2、物理特性检验'!AI87)&gt;0.5,2,""))))</f>
        <v/>
      </c>
      <c r="W87" s="95" t="str">
        <f>IF('2、物理特性检验'!AG87="","",'2、物理特性检验'!AG87*15)</f>
        <v/>
      </c>
      <c r="X87" s="95" t="str">
        <f>IF('2、物理特性检验'!AJ87="","",IF(('2、物理特性检验'!AJ87&gt;=3)*('2、物理特性检验'!AL87=0),4,IF(('2、物理特性检验'!AJ87&gt;=3.5)*('2、物理特性检验'!AL87=1),4,"")))</f>
        <v/>
      </c>
      <c r="Y87" s="95" t="str">
        <f>IF('2、物理特性检验'!AK87="","",'2、物理特性检验'!AK87*5)</f>
        <v/>
      </c>
      <c r="Z87" s="97" t="str">
        <f ca="1">IF('3、外观质量检验'!L87="","",SUMIF(外观!$AI:$AJ,'3、外观质量检验'!L87,外观!$AJ:$AJ)*'3、外观质量检验'!M87)</f>
        <v/>
      </c>
      <c r="AA87" s="97" t="str">
        <f ca="1">IF('3、外观质量检验'!O87="","",SUMIF(外观!$AI:$AJ,'3、外观质量检验'!O87,外观!$AJ:$AJ)*'3、外观质量检验'!P87)</f>
        <v/>
      </c>
      <c r="AB87" s="97" t="str">
        <f ca="1">IF('3、外观质量检验'!R87="","",SUMIF(外观!$AI:$AJ,'3、外观质量检验'!R87,外观!$AJ:$AJ)*'3、外观质量检验'!S87)</f>
        <v/>
      </c>
      <c r="AC87" s="97" t="str">
        <f ca="1">IF('3、外观质量检验'!U87="","",SUMIF(外观!$AI:$AJ,'3、外观质量检验'!U87,外观!$AJ:$AJ)*'3、外观质量检验'!V87)</f>
        <v/>
      </c>
      <c r="AD87" s="97" t="str">
        <f ca="1">IF('3、外观质量检验'!X87="","",SUMIF(外观!$AI:$AJ,'3、外观质量检验'!X87,外观!$AJ:$AJ)*'3、外观质量检验'!Y87)</f>
        <v/>
      </c>
      <c r="AE87" s="97" t="str">
        <f ca="1">IF('3、外观质量检验'!AB87="","",SUMIF(外观!$AI:$AJ,'3、外观质量检验'!AB87,外观!$AJ:$AJ)*'3、外观质量检验'!AC87)</f>
        <v/>
      </c>
      <c r="AF87" s="97" t="str">
        <f ca="1">IF('3、外观质量检验'!AE87="","",SUMIF(外观!$AI:$AJ,'3、外观质量检验'!AE87,外观!$AJ:$AJ)*'3、外观质量检验'!AF87)</f>
        <v/>
      </c>
      <c r="AG87" s="97" t="str">
        <f ca="1">IF('3、外观质量检验'!AH87="","",SUMIF(外观!$AI:$AJ,'3、外观质量检验'!AH87,外观!$AJ:$AJ)*'3、外观质量检验'!AI87)</f>
        <v/>
      </c>
      <c r="AH87" s="97" t="str">
        <f ca="1">IF('3、外观质量检验'!AK87="","",SUMIF(外观!$AI:$AJ,'3、外观质量检验'!AK87,外观!$AJ:$AJ)*'3、外观质量检验'!AL87)</f>
        <v/>
      </c>
      <c r="AI87" s="97" t="str">
        <f ca="1">IF('3、外观质量检验'!AN87="","",SUMIF(外观!$AI:$AJ,'3、外观质量检验'!AN87,外观!$AJ:$AJ)*'3、外观质量检验'!AO87)</f>
        <v/>
      </c>
      <c r="AJ87" s="97" t="str">
        <f ca="1">IF('3、外观质量检验'!AR87="","",SUMIF(外观!$AI:$AJ,'3、外观质量检验'!AR87,外观!$AJ:$AJ)*'3、外观质量检验'!AS87)</f>
        <v/>
      </c>
      <c r="AK87" s="97" t="str">
        <f ca="1">IF('3、外观质量检验'!AU87="","",SUMIF(外观!$AI:$AJ,'3、外观质量检验'!AU87,外观!$AJ:$AJ)*'3、外观质量检验'!AV87)</f>
        <v/>
      </c>
      <c r="AL87" s="97" t="str">
        <f ca="1">IF('3、外观质量检验'!AX87="","",SUMIF(外观!$AI:$AJ,'3、外观质量检验'!AX87,外观!$AJ:$AJ)*'3、外观质量检验'!AY87)</f>
        <v/>
      </c>
      <c r="AM87" s="97" t="str">
        <f ca="1">IF('3、外观质量检验'!BA87="","",SUMIF(外观!$AI:$AJ,'3、外观质量检验'!BA87,外观!$AJ:$AJ)*'3、外观质量检验'!BB87)</f>
        <v/>
      </c>
      <c r="AN87" s="97" t="str">
        <f ca="1">IF('3、外观质量检验'!BD87="","",SUMIF(外观!$AI:$AJ,'3、外观质量检验'!BD87,外观!$AJ:$AJ)*'3、外观质量检验'!BE87)</f>
        <v/>
      </c>
      <c r="AO87" s="97" t="str">
        <f ca="1">IF('3、外观质量检验'!BH87="","",SUMIF(外观!$AI:$AJ,'3、外观质量检验'!BH87,外观!$AJ:$AJ)*'3、外观质量检验'!BI87)</f>
        <v/>
      </c>
      <c r="AP87" s="97" t="str">
        <f ca="1">IF('3、外观质量检验'!BK87="","",SUMIF(外观!$AI:$AJ,'3、外观质量检验'!BK87,外观!$AJ:$AJ)*'3、外观质量检验'!BL87)</f>
        <v/>
      </c>
      <c r="AQ87" s="97" t="str">
        <f ca="1">IF('3、外观质量检验'!BN87="","",SUMIF(外观!$AI:$AJ,'3、外观质量检验'!BN87,外观!$AJ:$AJ)*'3、外观质量检验'!BO87)</f>
        <v/>
      </c>
      <c r="AR87" s="97" t="str">
        <f ca="1">IF('3、外观质量检验'!BQ87="","",SUMIF(外观!$AI:$AJ,'3、外观质量检验'!BQ87,外观!$AJ:$AJ)*'3、外观质量检验'!BR87)</f>
        <v/>
      </c>
      <c r="AS87" s="103" t="str">
        <f ca="1">IF('3、外观质量检验'!BT87="","",SUMIF(外观!$AI:$AJ,'3、外观质量检验'!BT87,外观!$AJ:$AJ)*'3、外观质量检验'!BU87)</f>
        <v/>
      </c>
      <c r="AT87" s="104" t="str">
        <f>IF(('4、感官质量检验'!L87="")+('4、感官质量检验'!M87="")+('4、感官质量检验'!N87="")+('4、感官质量检验'!O87="")+('4、感官质量检验'!P87="")+('4、感官质量检验'!Q87=""),"",SUM('4、感官质量检验'!L87:Q87))</f>
        <v/>
      </c>
      <c r="AU87" s="105" t="str">
        <f>IF('4、感官质量检验'!K87="","",'4、感官质量检验'!K87)</f>
        <v/>
      </c>
      <c r="AV87" s="106" t="str">
        <f>IF('4、感官质量检验'!D87="","",IF('4、感官质量检验'!D87="一类",85,IF('4、感官质量检验'!D87="二、三类",75,60)))</f>
        <v/>
      </c>
      <c r="AW87" s="109" t="str">
        <f>IF(AND(综合判定!AT87="",'4、感官质量检验'!K87=""),"",IF(OR('4、感官质量检验'!K87="异味",'4、感官质量检验'!K87="霉变",'4、感官质量检验'!K87="异味及霉变",综合判定!AT87&lt;AV87),"A类缺陷，批否",IF(综合判定!AT87&lt;('4、感官质量检验'!J87-2),"B类","合格")))</f>
        <v/>
      </c>
      <c r="AX87" s="110" t="str">
        <f>IF('5、主流烟气检验'!R87="","",IF(('5、主流烟气检验'!R87&lt;=4),1,IF(AND('5、主流烟气检验'!R87&gt;=5,'5、主流烟气检验'!R87&lt;=9),1.5,2)))</f>
        <v/>
      </c>
      <c r="AY87" s="106" t="str">
        <f>IF('5、主流烟气检验'!R87="","",IF('5、主流烟气检验'!R87&lt;=8,100,IF(AND('5、主流烟气检验'!R87&gt;=9,'5、主流烟气检验'!R87&lt;=12),80,0)))</f>
        <v/>
      </c>
      <c r="AZ87" s="106" t="str">
        <f>IF('5、主流烟气检验'!S87="","",IF(ABS('5、主流烟气检验'!R87-'5、主流烟气检验'!S87)&lt;=AX87,AY87,0))</f>
        <v/>
      </c>
      <c r="BA87" s="78" t="str">
        <f t="shared" si="8"/>
        <v/>
      </c>
      <c r="BB87" s="106" t="str">
        <f>IF('5、主流烟气检验'!T87="","",IF(('5、主流烟气检验'!T87&lt;=0.4),0.1,IF(AND('5、主流烟气检验'!T87&gt;=0.5,'5、主流烟气检验'!T87&lt;=1),0.2,0.3)))</f>
        <v/>
      </c>
      <c r="BC87" s="106" t="str">
        <f>IF('5、主流烟气检验'!U87="","",IF(ABS('5、主流烟气检验'!T87-'5、主流烟气检验'!U87)&lt;=BB87,100,0))</f>
        <v/>
      </c>
      <c r="BD87" s="106" t="str">
        <f>IF('5、主流烟气检验'!V87="","",IF(('5、主流烟气检验'!V87&lt;=4),1,IF(AND('5、主流烟气检验'!V87&gt;=5,'5、主流烟气检验'!V87&lt;=10),2,3)))</f>
        <v/>
      </c>
      <c r="BE87" s="106" t="str">
        <f>IF('5、主流烟气检验'!V87="","",IF('5、主流烟气检验'!V87&lt;=10,100,IF(AND('5、主流烟气检验'!V87&gt;=11,'5、主流烟气检验'!V87&lt;=15),80,0)))</f>
        <v/>
      </c>
      <c r="BF87" s="109" t="str">
        <f>IF('5、主流烟气检验'!W87="","",IF(ABS('5、主流烟气检验'!W87-'5、主流烟气检验'!V87)&lt;=BD87,BE87,0))</f>
        <v/>
      </c>
      <c r="BG87" s="113" t="str">
        <f ca="1" t="shared" si="5"/>
        <v/>
      </c>
    </row>
    <row r="88" ht="12" customHeight="1" spans="2:59">
      <c r="B88" s="77" t="str">
        <f>IF('1、包装标识检验'!B88="","",'1、包装标识检验'!B88)</f>
        <v/>
      </c>
      <c r="C88" s="78" t="str">
        <f>IF('1、包装标识检验'!C88="","",'1、包装标识检验'!C88)</f>
        <v/>
      </c>
      <c r="D88" s="78" t="str">
        <f>IF('1、包装标识检验'!D88="","",'1、包装标识检验'!D88)</f>
        <v/>
      </c>
      <c r="E88" s="78" t="str">
        <f>IF('1、包装标识检验'!E88="","",'1、包装标识检验'!E88)</f>
        <v/>
      </c>
      <c r="F88" s="79" t="str">
        <f>IF('1、包装标识检验'!F88="","",'1、包装标识检验'!F88)</f>
        <v/>
      </c>
      <c r="G88" s="78" t="str">
        <f>IF('1、包装标识检验'!G88="","",'1、包装标识检验'!G88)</f>
        <v/>
      </c>
      <c r="H88" s="78" t="str">
        <f>IF('1、包装标识检验'!H88="","",'1、包装标识检验'!H88)</f>
        <v/>
      </c>
      <c r="I88" s="88" t="str">
        <f>IF('1、包装标识检验'!I88="","",'1、包装标识检验'!I88)</f>
        <v/>
      </c>
      <c r="J88" s="89" t="str">
        <f>IF('1、包装标识检验'!J88="合格","合格",IF('1、包装标识检验'!J88="","",IF('1、包装标识检验'!J88="A类","A类，批否",IF('1、包装标识检验'!J88="B类","B类，合格"))))</f>
        <v/>
      </c>
      <c r="K88" s="90" t="str">
        <f>IF('1、包装标识检验'!J88="","",IF('1、包装标识检验'!J88="合格",100,IF('1、包装标识检验'!J88="A类",0,100-综合判定!J88)))</f>
        <v/>
      </c>
      <c r="L88" s="77" t="str">
        <f ca="1">IF(B88="","",100-SUM(综合判定!P88,综合判定!Q88,综合判定!R88,综合判定!S88,综合判定!T88,综合判定!U88,综合判定!W88,综合判定!V88,综合判定!X88,综合判定!Y88,综合判定!Z88,综合判定!AA88,综合判定!AB88,综合判定!AC88,综合判定!AD88,综合判定!AE88,综合判定!AF88,综合判定!AG88,综合判定!AH88,综合判定!AI88,综合判定!AJ88,综合判定!AK88,综合判定!AL88,综合判定!AM88,综合判定!AN88,综合判定!AO88,综合判定!AP88,综合判定!AQ88,综合判定!AR88,综合判定!AS88))</f>
        <v/>
      </c>
      <c r="M88" s="78" t="str">
        <f ca="1" t="shared" si="6"/>
        <v/>
      </c>
      <c r="N88" s="91" t="str">
        <f ca="1" t="shared" si="7"/>
        <v/>
      </c>
      <c r="O88" s="92"/>
      <c r="P88" s="93" t="str">
        <f>IF('2、物理特性检验'!L88="","",'2、物理特性检验'!L88*0.2)</f>
        <v/>
      </c>
      <c r="Q88" s="95" t="str">
        <f>IF('2、物理特性检验'!O88="","",'2、物理特性检验'!O88*0.5)</f>
        <v/>
      </c>
      <c r="R88" s="95" t="str">
        <f>IF('2、物理特性检验'!R88="","",'2、物理特性检验'!R88*0.2)</f>
        <v/>
      </c>
      <c r="S88" s="95" t="str">
        <f>IF('2、物理特性检验'!U88="","",'2、物理特性检验'!U88*1)</f>
        <v/>
      </c>
      <c r="T88" s="95" t="str">
        <f>IF('2、物理特性检验'!X88="","",'2、物理特性检验'!X88*0.5)</f>
        <v/>
      </c>
      <c r="U88" s="95" t="str">
        <f>IF('2、物理特性检验'!AA88="","",'2、物理特性检验'!AA88*0.2)</f>
        <v/>
      </c>
      <c r="V88" s="95" t="str">
        <f>IF('2、物理特性检验'!AH88="","",IF(('2、物理特性检验'!AH88&gt;13.5)+('2、物理特性检验'!AH88&lt;10.5),6,IF(ABS('2、物理特性检验'!AH88-'2、物理特性检验'!AI88)&gt;1,3,IF(ABS('2、物理特性检验'!AH88-'2、物理特性检验'!AI88)&gt;0.5,2,""))))</f>
        <v/>
      </c>
      <c r="W88" s="95" t="str">
        <f>IF('2、物理特性检验'!AG88="","",'2、物理特性检验'!AG88*15)</f>
        <v/>
      </c>
      <c r="X88" s="95" t="str">
        <f>IF('2、物理特性检验'!AJ88="","",IF(('2、物理特性检验'!AJ88&gt;=3)*('2、物理特性检验'!AL88=0),4,IF(('2、物理特性检验'!AJ88&gt;=3.5)*('2、物理特性检验'!AL88=1),4,"")))</f>
        <v/>
      </c>
      <c r="Y88" s="95" t="str">
        <f>IF('2、物理特性检验'!AK88="","",'2、物理特性检验'!AK88*5)</f>
        <v/>
      </c>
      <c r="Z88" s="97" t="str">
        <f ca="1">IF('3、外观质量检验'!L88="","",SUMIF(外观!$AI:$AJ,'3、外观质量检验'!L88,外观!$AJ:$AJ)*'3、外观质量检验'!M88)</f>
        <v/>
      </c>
      <c r="AA88" s="97" t="str">
        <f ca="1">IF('3、外观质量检验'!O88="","",SUMIF(外观!$AI:$AJ,'3、外观质量检验'!O88,外观!$AJ:$AJ)*'3、外观质量检验'!P88)</f>
        <v/>
      </c>
      <c r="AB88" s="97" t="str">
        <f ca="1">IF('3、外观质量检验'!R88="","",SUMIF(外观!$AI:$AJ,'3、外观质量检验'!R88,外观!$AJ:$AJ)*'3、外观质量检验'!S88)</f>
        <v/>
      </c>
      <c r="AC88" s="97" t="str">
        <f ca="1">IF('3、外观质量检验'!U88="","",SUMIF(外观!$AI:$AJ,'3、外观质量检验'!U88,外观!$AJ:$AJ)*'3、外观质量检验'!V88)</f>
        <v/>
      </c>
      <c r="AD88" s="97" t="str">
        <f ca="1">IF('3、外观质量检验'!X88="","",SUMIF(外观!$AI:$AJ,'3、外观质量检验'!X88,外观!$AJ:$AJ)*'3、外观质量检验'!Y88)</f>
        <v/>
      </c>
      <c r="AE88" s="97" t="str">
        <f ca="1">IF('3、外观质量检验'!AB88="","",SUMIF(外观!$AI:$AJ,'3、外观质量检验'!AB88,外观!$AJ:$AJ)*'3、外观质量检验'!AC88)</f>
        <v/>
      </c>
      <c r="AF88" s="97" t="str">
        <f ca="1">IF('3、外观质量检验'!AE88="","",SUMIF(外观!$AI:$AJ,'3、外观质量检验'!AE88,外观!$AJ:$AJ)*'3、外观质量检验'!AF88)</f>
        <v/>
      </c>
      <c r="AG88" s="97" t="str">
        <f ca="1">IF('3、外观质量检验'!AH88="","",SUMIF(外观!$AI:$AJ,'3、外观质量检验'!AH88,外观!$AJ:$AJ)*'3、外观质量检验'!AI88)</f>
        <v/>
      </c>
      <c r="AH88" s="97" t="str">
        <f ca="1">IF('3、外观质量检验'!AK88="","",SUMIF(外观!$AI:$AJ,'3、外观质量检验'!AK88,外观!$AJ:$AJ)*'3、外观质量检验'!AL88)</f>
        <v/>
      </c>
      <c r="AI88" s="97" t="str">
        <f ca="1">IF('3、外观质量检验'!AN88="","",SUMIF(外观!$AI:$AJ,'3、外观质量检验'!AN88,外观!$AJ:$AJ)*'3、外观质量检验'!AO88)</f>
        <v/>
      </c>
      <c r="AJ88" s="97" t="str">
        <f ca="1">IF('3、外观质量检验'!AR88="","",SUMIF(外观!$AI:$AJ,'3、外观质量检验'!AR88,外观!$AJ:$AJ)*'3、外观质量检验'!AS88)</f>
        <v/>
      </c>
      <c r="AK88" s="97" t="str">
        <f ca="1">IF('3、外观质量检验'!AU88="","",SUMIF(外观!$AI:$AJ,'3、外观质量检验'!AU88,外观!$AJ:$AJ)*'3、外观质量检验'!AV88)</f>
        <v/>
      </c>
      <c r="AL88" s="97" t="str">
        <f ca="1">IF('3、外观质量检验'!AX88="","",SUMIF(外观!$AI:$AJ,'3、外观质量检验'!AX88,外观!$AJ:$AJ)*'3、外观质量检验'!AY88)</f>
        <v/>
      </c>
      <c r="AM88" s="97" t="str">
        <f ca="1">IF('3、外观质量检验'!BA88="","",SUMIF(外观!$AI:$AJ,'3、外观质量检验'!BA88,外观!$AJ:$AJ)*'3、外观质量检验'!BB88)</f>
        <v/>
      </c>
      <c r="AN88" s="97" t="str">
        <f ca="1">IF('3、外观质量检验'!BD88="","",SUMIF(外观!$AI:$AJ,'3、外观质量检验'!BD88,外观!$AJ:$AJ)*'3、外观质量检验'!BE88)</f>
        <v/>
      </c>
      <c r="AO88" s="97" t="str">
        <f ca="1">IF('3、外观质量检验'!BH88="","",SUMIF(外观!$AI:$AJ,'3、外观质量检验'!BH88,外观!$AJ:$AJ)*'3、外观质量检验'!BI88)</f>
        <v/>
      </c>
      <c r="AP88" s="97" t="str">
        <f ca="1">IF('3、外观质量检验'!BK88="","",SUMIF(外观!$AI:$AJ,'3、外观质量检验'!BK88,外观!$AJ:$AJ)*'3、外观质量检验'!BL88)</f>
        <v/>
      </c>
      <c r="AQ88" s="97" t="str">
        <f ca="1">IF('3、外观质量检验'!BN88="","",SUMIF(外观!$AI:$AJ,'3、外观质量检验'!BN88,外观!$AJ:$AJ)*'3、外观质量检验'!BO88)</f>
        <v/>
      </c>
      <c r="AR88" s="97" t="str">
        <f ca="1">IF('3、外观质量检验'!BQ88="","",SUMIF(外观!$AI:$AJ,'3、外观质量检验'!BQ88,外观!$AJ:$AJ)*'3、外观质量检验'!BR88)</f>
        <v/>
      </c>
      <c r="AS88" s="103" t="str">
        <f ca="1">IF('3、外观质量检验'!BT88="","",SUMIF(外观!$AI:$AJ,'3、外观质量检验'!BT88,外观!$AJ:$AJ)*'3、外观质量检验'!BU88)</f>
        <v/>
      </c>
      <c r="AT88" s="104" t="str">
        <f>IF(('4、感官质量检验'!L88="")+('4、感官质量检验'!M88="")+('4、感官质量检验'!N88="")+('4、感官质量检验'!O88="")+('4、感官质量检验'!P88="")+('4、感官质量检验'!Q88=""),"",SUM('4、感官质量检验'!L88:Q88))</f>
        <v/>
      </c>
      <c r="AU88" s="105" t="str">
        <f>IF('4、感官质量检验'!K88="","",'4、感官质量检验'!K88)</f>
        <v/>
      </c>
      <c r="AV88" s="106" t="str">
        <f>IF('4、感官质量检验'!D88="","",IF('4、感官质量检验'!D88="一类",85,IF('4、感官质量检验'!D88="二、三类",75,60)))</f>
        <v/>
      </c>
      <c r="AW88" s="109" t="str">
        <f>IF(AND(综合判定!AT88="",'4、感官质量检验'!K88=""),"",IF(OR('4、感官质量检验'!K88="异味",'4、感官质量检验'!K88="霉变",'4、感官质量检验'!K88="异味及霉变",综合判定!AT88&lt;AV88),"A类缺陷，批否",IF(综合判定!AT88&lt;('4、感官质量检验'!J88-2),"B类","合格")))</f>
        <v/>
      </c>
      <c r="AX88" s="110" t="str">
        <f>IF('5、主流烟气检验'!R88="","",IF(('5、主流烟气检验'!R88&lt;=4),1,IF(AND('5、主流烟气检验'!R88&gt;=5,'5、主流烟气检验'!R88&lt;=9),1.5,2)))</f>
        <v/>
      </c>
      <c r="AY88" s="106" t="str">
        <f>IF('5、主流烟气检验'!R88="","",IF('5、主流烟气检验'!R88&lt;=8,100,IF(AND('5、主流烟气检验'!R88&gt;=9,'5、主流烟气检验'!R88&lt;=12),80,0)))</f>
        <v/>
      </c>
      <c r="AZ88" s="106" t="str">
        <f>IF('5、主流烟气检验'!S88="","",IF(ABS('5、主流烟气检验'!R88-'5、主流烟气检验'!S88)&lt;=AX88,AY88,0))</f>
        <v/>
      </c>
      <c r="BA88" s="78" t="str">
        <f t="shared" si="8"/>
        <v/>
      </c>
      <c r="BB88" s="106" t="str">
        <f>IF('5、主流烟气检验'!T88="","",IF(('5、主流烟气检验'!T88&lt;=0.4),0.1,IF(AND('5、主流烟气检验'!T88&gt;=0.5,'5、主流烟气检验'!T88&lt;=1),0.2,0.3)))</f>
        <v/>
      </c>
      <c r="BC88" s="106" t="str">
        <f>IF('5、主流烟气检验'!U88="","",IF(ABS('5、主流烟气检验'!T88-'5、主流烟气检验'!U88)&lt;=BB88,100,0))</f>
        <v/>
      </c>
      <c r="BD88" s="106" t="str">
        <f>IF('5、主流烟气检验'!V88="","",IF(('5、主流烟气检验'!V88&lt;=4),1,IF(AND('5、主流烟气检验'!V88&gt;=5,'5、主流烟气检验'!V88&lt;=10),2,3)))</f>
        <v/>
      </c>
      <c r="BE88" s="106" t="str">
        <f>IF('5、主流烟气检验'!V88="","",IF('5、主流烟气检验'!V88&lt;=10,100,IF(AND('5、主流烟气检验'!V88&gt;=11,'5、主流烟气检验'!V88&lt;=15),80,0)))</f>
        <v/>
      </c>
      <c r="BF88" s="109" t="str">
        <f>IF('5、主流烟气检验'!W88="","",IF(ABS('5、主流烟气检验'!W88-'5、主流烟气检验'!V88)&lt;=BD88,BE88,0))</f>
        <v/>
      </c>
      <c r="BG88" s="113" t="str">
        <f ca="1" t="shared" si="5"/>
        <v/>
      </c>
    </row>
    <row r="89" ht="12" customHeight="1" spans="2:59">
      <c r="B89" s="77" t="str">
        <f>IF('1、包装标识检验'!B89="","",'1、包装标识检验'!B89)</f>
        <v/>
      </c>
      <c r="C89" s="78" t="str">
        <f>IF('1、包装标识检验'!C89="","",'1、包装标识检验'!C89)</f>
        <v/>
      </c>
      <c r="D89" s="78" t="str">
        <f>IF('1、包装标识检验'!D89="","",'1、包装标识检验'!D89)</f>
        <v/>
      </c>
      <c r="E89" s="78" t="str">
        <f>IF('1、包装标识检验'!E89="","",'1、包装标识检验'!E89)</f>
        <v/>
      </c>
      <c r="F89" s="79" t="str">
        <f>IF('1、包装标识检验'!F89="","",'1、包装标识检验'!F89)</f>
        <v/>
      </c>
      <c r="G89" s="78" t="str">
        <f>IF('1、包装标识检验'!G89="","",'1、包装标识检验'!G89)</f>
        <v/>
      </c>
      <c r="H89" s="78" t="str">
        <f>IF('1、包装标识检验'!H89="","",'1、包装标识检验'!H89)</f>
        <v/>
      </c>
      <c r="I89" s="88" t="str">
        <f>IF('1、包装标识检验'!I89="","",'1、包装标识检验'!I89)</f>
        <v/>
      </c>
      <c r="J89" s="89" t="str">
        <f>IF('1、包装标识检验'!J89="合格","合格",IF('1、包装标识检验'!J89="","",IF('1、包装标识检验'!J89="A类","A类，批否",IF('1、包装标识检验'!J89="B类","B类，合格"))))</f>
        <v/>
      </c>
      <c r="K89" s="90" t="str">
        <f>IF('1、包装标识检验'!J89="","",IF('1、包装标识检验'!J89="合格",100,IF('1、包装标识检验'!J89="A类",0,100-综合判定!J89)))</f>
        <v/>
      </c>
      <c r="L89" s="77" t="str">
        <f ca="1">IF(B89="","",100-SUM(综合判定!P89,综合判定!Q89,综合判定!R89,综合判定!S89,综合判定!T89,综合判定!U89,综合判定!W89,综合判定!V89,综合判定!X89,综合判定!Y89,综合判定!Z89,综合判定!AA89,综合判定!AB89,综合判定!AC89,综合判定!AD89,综合判定!AE89,综合判定!AF89,综合判定!AG89,综合判定!AH89,综合判定!AI89,综合判定!AJ89,综合判定!AK89,综合判定!AL89,综合判定!AM89,综合判定!AN89,综合判定!AO89,综合判定!AP89,综合判定!AQ89,综合判定!AR89,综合判定!AS89))</f>
        <v/>
      </c>
      <c r="M89" s="78" t="str">
        <f ca="1" t="shared" si="6"/>
        <v/>
      </c>
      <c r="N89" s="91" t="str">
        <f ca="1" t="shared" si="7"/>
        <v/>
      </c>
      <c r="O89" s="92"/>
      <c r="P89" s="93" t="str">
        <f>IF('2、物理特性检验'!L89="","",'2、物理特性检验'!L89*0.2)</f>
        <v/>
      </c>
      <c r="Q89" s="95" t="str">
        <f>IF('2、物理特性检验'!O89="","",'2、物理特性检验'!O89*0.5)</f>
        <v/>
      </c>
      <c r="R89" s="95" t="str">
        <f>IF('2、物理特性检验'!R89="","",'2、物理特性检验'!R89*0.2)</f>
        <v/>
      </c>
      <c r="S89" s="95" t="str">
        <f>IF('2、物理特性检验'!U89="","",'2、物理特性检验'!U89*1)</f>
        <v/>
      </c>
      <c r="T89" s="95" t="str">
        <f>IF('2、物理特性检验'!X89="","",'2、物理特性检验'!X89*0.5)</f>
        <v/>
      </c>
      <c r="U89" s="95" t="str">
        <f>IF('2、物理特性检验'!AA89="","",'2、物理特性检验'!AA89*0.2)</f>
        <v/>
      </c>
      <c r="V89" s="95" t="str">
        <f>IF('2、物理特性检验'!AH89="","",IF(('2、物理特性检验'!AH89&gt;13.5)+('2、物理特性检验'!AH89&lt;10.5),6,IF(ABS('2、物理特性检验'!AH89-'2、物理特性检验'!AI89)&gt;1,3,IF(ABS('2、物理特性检验'!AH89-'2、物理特性检验'!AI89)&gt;0.5,2,""))))</f>
        <v/>
      </c>
      <c r="W89" s="95" t="str">
        <f>IF('2、物理特性检验'!AG89="","",'2、物理特性检验'!AG89*15)</f>
        <v/>
      </c>
      <c r="X89" s="95" t="str">
        <f>IF('2、物理特性检验'!AJ89="","",IF(('2、物理特性检验'!AJ89&gt;=3)*('2、物理特性检验'!AL89=0),4,IF(('2、物理特性检验'!AJ89&gt;=3.5)*('2、物理特性检验'!AL89=1),4,"")))</f>
        <v/>
      </c>
      <c r="Y89" s="95" t="str">
        <f>IF('2、物理特性检验'!AK89="","",'2、物理特性检验'!AK89*5)</f>
        <v/>
      </c>
      <c r="Z89" s="97" t="str">
        <f ca="1">IF('3、外观质量检验'!L89="","",SUMIF(外观!$AI:$AJ,'3、外观质量检验'!L89,外观!$AJ:$AJ)*'3、外观质量检验'!M89)</f>
        <v/>
      </c>
      <c r="AA89" s="97" t="str">
        <f ca="1">IF('3、外观质量检验'!O89="","",SUMIF(外观!$AI:$AJ,'3、外观质量检验'!O89,外观!$AJ:$AJ)*'3、外观质量检验'!P89)</f>
        <v/>
      </c>
      <c r="AB89" s="97" t="str">
        <f ca="1">IF('3、外观质量检验'!R89="","",SUMIF(外观!$AI:$AJ,'3、外观质量检验'!R89,外观!$AJ:$AJ)*'3、外观质量检验'!S89)</f>
        <v/>
      </c>
      <c r="AC89" s="97" t="str">
        <f ca="1">IF('3、外观质量检验'!U89="","",SUMIF(外观!$AI:$AJ,'3、外观质量检验'!U89,外观!$AJ:$AJ)*'3、外观质量检验'!V89)</f>
        <v/>
      </c>
      <c r="AD89" s="97" t="str">
        <f ca="1">IF('3、外观质量检验'!X89="","",SUMIF(外观!$AI:$AJ,'3、外观质量检验'!X89,外观!$AJ:$AJ)*'3、外观质量检验'!Y89)</f>
        <v/>
      </c>
      <c r="AE89" s="97" t="str">
        <f ca="1">IF('3、外观质量检验'!AB89="","",SUMIF(外观!$AI:$AJ,'3、外观质量检验'!AB89,外观!$AJ:$AJ)*'3、外观质量检验'!AC89)</f>
        <v/>
      </c>
      <c r="AF89" s="97" t="str">
        <f ca="1">IF('3、外观质量检验'!AE89="","",SUMIF(外观!$AI:$AJ,'3、外观质量检验'!AE89,外观!$AJ:$AJ)*'3、外观质量检验'!AF89)</f>
        <v/>
      </c>
      <c r="AG89" s="97" t="str">
        <f ca="1">IF('3、外观质量检验'!AH89="","",SUMIF(外观!$AI:$AJ,'3、外观质量检验'!AH89,外观!$AJ:$AJ)*'3、外观质量检验'!AI89)</f>
        <v/>
      </c>
      <c r="AH89" s="97" t="str">
        <f ca="1">IF('3、外观质量检验'!AK89="","",SUMIF(外观!$AI:$AJ,'3、外观质量检验'!AK89,外观!$AJ:$AJ)*'3、外观质量检验'!AL89)</f>
        <v/>
      </c>
      <c r="AI89" s="97" t="str">
        <f ca="1">IF('3、外观质量检验'!AN89="","",SUMIF(外观!$AI:$AJ,'3、外观质量检验'!AN89,外观!$AJ:$AJ)*'3、外观质量检验'!AO89)</f>
        <v/>
      </c>
      <c r="AJ89" s="97" t="str">
        <f ca="1">IF('3、外观质量检验'!AR89="","",SUMIF(外观!$AI:$AJ,'3、外观质量检验'!AR89,外观!$AJ:$AJ)*'3、外观质量检验'!AS89)</f>
        <v/>
      </c>
      <c r="AK89" s="97" t="str">
        <f ca="1">IF('3、外观质量检验'!AU89="","",SUMIF(外观!$AI:$AJ,'3、外观质量检验'!AU89,外观!$AJ:$AJ)*'3、外观质量检验'!AV89)</f>
        <v/>
      </c>
      <c r="AL89" s="97" t="str">
        <f ca="1">IF('3、外观质量检验'!AX89="","",SUMIF(外观!$AI:$AJ,'3、外观质量检验'!AX89,外观!$AJ:$AJ)*'3、外观质量检验'!AY89)</f>
        <v/>
      </c>
      <c r="AM89" s="97" t="str">
        <f ca="1">IF('3、外观质量检验'!BA89="","",SUMIF(外观!$AI:$AJ,'3、外观质量检验'!BA89,外观!$AJ:$AJ)*'3、外观质量检验'!BB89)</f>
        <v/>
      </c>
      <c r="AN89" s="97" t="str">
        <f ca="1">IF('3、外观质量检验'!BD89="","",SUMIF(外观!$AI:$AJ,'3、外观质量检验'!BD89,外观!$AJ:$AJ)*'3、外观质量检验'!BE89)</f>
        <v/>
      </c>
      <c r="AO89" s="97" t="str">
        <f ca="1">IF('3、外观质量检验'!BH89="","",SUMIF(外观!$AI:$AJ,'3、外观质量检验'!BH89,外观!$AJ:$AJ)*'3、外观质量检验'!BI89)</f>
        <v/>
      </c>
      <c r="AP89" s="97" t="str">
        <f ca="1">IF('3、外观质量检验'!BK89="","",SUMIF(外观!$AI:$AJ,'3、外观质量检验'!BK89,外观!$AJ:$AJ)*'3、外观质量检验'!BL89)</f>
        <v/>
      </c>
      <c r="AQ89" s="97" t="str">
        <f ca="1">IF('3、外观质量检验'!BN89="","",SUMIF(外观!$AI:$AJ,'3、外观质量检验'!BN89,外观!$AJ:$AJ)*'3、外观质量检验'!BO89)</f>
        <v/>
      </c>
      <c r="AR89" s="97" t="str">
        <f ca="1">IF('3、外观质量检验'!BQ89="","",SUMIF(外观!$AI:$AJ,'3、外观质量检验'!BQ89,外观!$AJ:$AJ)*'3、外观质量检验'!BR89)</f>
        <v/>
      </c>
      <c r="AS89" s="103" t="str">
        <f ca="1">IF('3、外观质量检验'!BT89="","",SUMIF(外观!$AI:$AJ,'3、外观质量检验'!BT89,外观!$AJ:$AJ)*'3、外观质量检验'!BU89)</f>
        <v/>
      </c>
      <c r="AT89" s="104" t="str">
        <f>IF(('4、感官质量检验'!L89="")+('4、感官质量检验'!M89="")+('4、感官质量检验'!N89="")+('4、感官质量检验'!O89="")+('4、感官质量检验'!P89="")+('4、感官质量检验'!Q89=""),"",SUM('4、感官质量检验'!L89:Q89))</f>
        <v/>
      </c>
      <c r="AU89" s="105" t="str">
        <f>IF('4、感官质量检验'!K89="","",'4、感官质量检验'!K89)</f>
        <v/>
      </c>
      <c r="AV89" s="106" t="str">
        <f>IF('4、感官质量检验'!D89="","",IF('4、感官质量检验'!D89="一类",85,IF('4、感官质量检验'!D89="二、三类",75,60)))</f>
        <v/>
      </c>
      <c r="AW89" s="109" t="str">
        <f>IF(AND(综合判定!AT89="",'4、感官质量检验'!K89=""),"",IF(OR('4、感官质量检验'!K89="异味",'4、感官质量检验'!K89="霉变",'4、感官质量检验'!K89="异味及霉变",综合判定!AT89&lt;AV89),"A类缺陷，批否",IF(综合判定!AT89&lt;('4、感官质量检验'!J89-2),"B类","合格")))</f>
        <v/>
      </c>
      <c r="AX89" s="110" t="str">
        <f>IF('5、主流烟气检验'!R89="","",IF(('5、主流烟气检验'!R89&lt;=4),1,IF(AND('5、主流烟气检验'!R89&gt;=5,'5、主流烟气检验'!R89&lt;=9),1.5,2)))</f>
        <v/>
      </c>
      <c r="AY89" s="106" t="str">
        <f>IF('5、主流烟气检验'!R89="","",IF('5、主流烟气检验'!R89&lt;=8,100,IF(AND('5、主流烟气检验'!R89&gt;=9,'5、主流烟气检验'!R89&lt;=12),80,0)))</f>
        <v/>
      </c>
      <c r="AZ89" s="106" t="str">
        <f>IF('5、主流烟气检验'!S89="","",IF(ABS('5、主流烟气检验'!R89-'5、主流烟气检验'!S89)&lt;=AX89,AY89,0))</f>
        <v/>
      </c>
      <c r="BA89" s="78" t="str">
        <f t="shared" si="8"/>
        <v/>
      </c>
      <c r="BB89" s="106" t="str">
        <f>IF('5、主流烟气检验'!T89="","",IF(('5、主流烟气检验'!T89&lt;=0.4),0.1,IF(AND('5、主流烟气检验'!T89&gt;=0.5,'5、主流烟气检验'!T89&lt;=1),0.2,0.3)))</f>
        <v/>
      </c>
      <c r="BC89" s="106" t="str">
        <f>IF('5、主流烟气检验'!U89="","",IF(ABS('5、主流烟气检验'!T89-'5、主流烟气检验'!U89)&lt;=BB89,100,0))</f>
        <v/>
      </c>
      <c r="BD89" s="106" t="str">
        <f>IF('5、主流烟气检验'!V89="","",IF(('5、主流烟气检验'!V89&lt;=4),1,IF(AND('5、主流烟气检验'!V89&gt;=5,'5、主流烟气检验'!V89&lt;=10),2,3)))</f>
        <v/>
      </c>
      <c r="BE89" s="106" t="str">
        <f>IF('5、主流烟气检验'!V89="","",IF('5、主流烟气检验'!V89&lt;=10,100,IF(AND('5、主流烟气检验'!V89&gt;=11,'5、主流烟气检验'!V89&lt;=15),80,0)))</f>
        <v/>
      </c>
      <c r="BF89" s="109" t="str">
        <f>IF('5、主流烟气检验'!W89="","",IF(ABS('5、主流烟气检验'!W89-'5、主流烟气检验'!V89)&lt;=BD89,BE89,0))</f>
        <v/>
      </c>
      <c r="BG89" s="113" t="str">
        <f ca="1" t="shared" si="5"/>
        <v/>
      </c>
    </row>
    <row r="90" ht="12" customHeight="1" spans="2:59">
      <c r="B90" s="77" t="str">
        <f>IF('1、包装标识检验'!B90="","",'1、包装标识检验'!B90)</f>
        <v/>
      </c>
      <c r="C90" s="78" t="str">
        <f>IF('1、包装标识检验'!C90="","",'1、包装标识检验'!C90)</f>
        <v/>
      </c>
      <c r="D90" s="78" t="str">
        <f>IF('1、包装标识检验'!D90="","",'1、包装标识检验'!D90)</f>
        <v/>
      </c>
      <c r="E90" s="78" t="str">
        <f>IF('1、包装标识检验'!E90="","",'1、包装标识检验'!E90)</f>
        <v/>
      </c>
      <c r="F90" s="79" t="str">
        <f>IF('1、包装标识检验'!F90="","",'1、包装标识检验'!F90)</f>
        <v/>
      </c>
      <c r="G90" s="78" t="str">
        <f>IF('1、包装标识检验'!G90="","",'1、包装标识检验'!G90)</f>
        <v/>
      </c>
      <c r="H90" s="78" t="str">
        <f>IF('1、包装标识检验'!H90="","",'1、包装标识检验'!H90)</f>
        <v/>
      </c>
      <c r="I90" s="88" t="str">
        <f>IF('1、包装标识检验'!I90="","",'1、包装标识检验'!I90)</f>
        <v/>
      </c>
      <c r="J90" s="89" t="str">
        <f>IF('1、包装标识检验'!J90="合格","合格",IF('1、包装标识检验'!J90="","",IF('1、包装标识检验'!J90="A类","A类，批否",IF('1、包装标识检验'!J90="B类","B类，合格"))))</f>
        <v/>
      </c>
      <c r="K90" s="90" t="str">
        <f>IF('1、包装标识检验'!J90="","",IF('1、包装标识检验'!J90="合格",100,IF('1、包装标识检验'!J90="A类",0,100-综合判定!J90)))</f>
        <v/>
      </c>
      <c r="L90" s="77" t="str">
        <f ca="1">IF(B90="","",100-SUM(综合判定!P90,综合判定!Q90,综合判定!R90,综合判定!S90,综合判定!T90,综合判定!U90,综合判定!W90,综合判定!V90,综合判定!X90,综合判定!Y90,综合判定!Z90,综合判定!AA90,综合判定!AB90,综合判定!AC90,综合判定!AD90,综合判定!AE90,综合判定!AF90,综合判定!AG90,综合判定!AH90,综合判定!AI90,综合判定!AJ90,综合判定!AK90,综合判定!AL90,综合判定!AM90,综合判定!AN90,综合判定!AO90,综合判定!AP90,综合判定!AQ90,综合判定!AR90,综合判定!AS90))</f>
        <v/>
      </c>
      <c r="M90" s="78" t="str">
        <f ca="1" t="shared" si="6"/>
        <v/>
      </c>
      <c r="N90" s="91" t="str">
        <f ca="1" t="shared" si="7"/>
        <v/>
      </c>
      <c r="O90" s="92"/>
      <c r="P90" s="93" t="str">
        <f>IF('2、物理特性检验'!L90="","",'2、物理特性检验'!L90*0.2)</f>
        <v/>
      </c>
      <c r="Q90" s="95" t="str">
        <f>IF('2、物理特性检验'!O90="","",'2、物理特性检验'!O90*0.5)</f>
        <v/>
      </c>
      <c r="R90" s="95" t="str">
        <f>IF('2、物理特性检验'!R90="","",'2、物理特性检验'!R90*0.2)</f>
        <v/>
      </c>
      <c r="S90" s="95" t="str">
        <f>IF('2、物理特性检验'!U90="","",'2、物理特性检验'!U90*1)</f>
        <v/>
      </c>
      <c r="T90" s="95" t="str">
        <f>IF('2、物理特性检验'!X90="","",'2、物理特性检验'!X90*0.5)</f>
        <v/>
      </c>
      <c r="U90" s="95" t="str">
        <f>IF('2、物理特性检验'!AA90="","",'2、物理特性检验'!AA90*0.2)</f>
        <v/>
      </c>
      <c r="V90" s="95" t="str">
        <f>IF('2、物理特性检验'!AH90="","",IF(('2、物理特性检验'!AH90&gt;13.5)+('2、物理特性检验'!AH90&lt;10.5),6,IF(ABS('2、物理特性检验'!AH90-'2、物理特性检验'!AI90)&gt;1,3,IF(ABS('2、物理特性检验'!AH90-'2、物理特性检验'!AI90)&gt;0.5,2,""))))</f>
        <v/>
      </c>
      <c r="W90" s="95" t="str">
        <f>IF('2、物理特性检验'!AG90="","",'2、物理特性检验'!AG90*15)</f>
        <v/>
      </c>
      <c r="X90" s="95" t="str">
        <f>IF('2、物理特性检验'!AJ90="","",IF(('2、物理特性检验'!AJ90&gt;=3)*('2、物理特性检验'!AL90=0),4,IF(('2、物理特性检验'!AJ90&gt;=3.5)*('2、物理特性检验'!AL90=1),4,"")))</f>
        <v/>
      </c>
      <c r="Y90" s="95" t="str">
        <f>IF('2、物理特性检验'!AK90="","",'2、物理特性检验'!AK90*5)</f>
        <v/>
      </c>
      <c r="Z90" s="97" t="str">
        <f ca="1">IF('3、外观质量检验'!L90="","",SUMIF(外观!$AI:$AJ,'3、外观质量检验'!L90,外观!$AJ:$AJ)*'3、外观质量检验'!M90)</f>
        <v/>
      </c>
      <c r="AA90" s="97" t="str">
        <f ca="1">IF('3、外观质量检验'!O90="","",SUMIF(外观!$AI:$AJ,'3、外观质量检验'!O90,外观!$AJ:$AJ)*'3、外观质量检验'!P90)</f>
        <v/>
      </c>
      <c r="AB90" s="97" t="str">
        <f ca="1">IF('3、外观质量检验'!R90="","",SUMIF(外观!$AI:$AJ,'3、外观质量检验'!R90,外观!$AJ:$AJ)*'3、外观质量检验'!S90)</f>
        <v/>
      </c>
      <c r="AC90" s="97" t="str">
        <f ca="1">IF('3、外观质量检验'!U90="","",SUMIF(外观!$AI:$AJ,'3、外观质量检验'!U90,外观!$AJ:$AJ)*'3、外观质量检验'!V90)</f>
        <v/>
      </c>
      <c r="AD90" s="97" t="str">
        <f ca="1">IF('3、外观质量检验'!X90="","",SUMIF(外观!$AI:$AJ,'3、外观质量检验'!X90,外观!$AJ:$AJ)*'3、外观质量检验'!Y90)</f>
        <v/>
      </c>
      <c r="AE90" s="97" t="str">
        <f ca="1">IF('3、外观质量检验'!AB90="","",SUMIF(外观!$AI:$AJ,'3、外观质量检验'!AB90,外观!$AJ:$AJ)*'3、外观质量检验'!AC90)</f>
        <v/>
      </c>
      <c r="AF90" s="97" t="str">
        <f ca="1">IF('3、外观质量检验'!AE90="","",SUMIF(外观!$AI:$AJ,'3、外观质量检验'!AE90,外观!$AJ:$AJ)*'3、外观质量检验'!AF90)</f>
        <v/>
      </c>
      <c r="AG90" s="97" t="str">
        <f ca="1">IF('3、外观质量检验'!AH90="","",SUMIF(外观!$AI:$AJ,'3、外观质量检验'!AH90,外观!$AJ:$AJ)*'3、外观质量检验'!AI90)</f>
        <v/>
      </c>
      <c r="AH90" s="97" t="str">
        <f ca="1">IF('3、外观质量检验'!AK90="","",SUMIF(外观!$AI:$AJ,'3、外观质量检验'!AK90,外观!$AJ:$AJ)*'3、外观质量检验'!AL90)</f>
        <v/>
      </c>
      <c r="AI90" s="97" t="str">
        <f ca="1">IF('3、外观质量检验'!AN90="","",SUMIF(外观!$AI:$AJ,'3、外观质量检验'!AN90,外观!$AJ:$AJ)*'3、外观质量检验'!AO90)</f>
        <v/>
      </c>
      <c r="AJ90" s="97" t="str">
        <f ca="1">IF('3、外观质量检验'!AR90="","",SUMIF(外观!$AI:$AJ,'3、外观质量检验'!AR90,外观!$AJ:$AJ)*'3、外观质量检验'!AS90)</f>
        <v/>
      </c>
      <c r="AK90" s="97" t="str">
        <f ca="1">IF('3、外观质量检验'!AU90="","",SUMIF(外观!$AI:$AJ,'3、外观质量检验'!AU90,外观!$AJ:$AJ)*'3、外观质量检验'!AV90)</f>
        <v/>
      </c>
      <c r="AL90" s="97" t="str">
        <f ca="1">IF('3、外观质量检验'!AX90="","",SUMIF(外观!$AI:$AJ,'3、外观质量检验'!AX90,外观!$AJ:$AJ)*'3、外观质量检验'!AY90)</f>
        <v/>
      </c>
      <c r="AM90" s="97" t="str">
        <f ca="1">IF('3、外观质量检验'!BA90="","",SUMIF(外观!$AI:$AJ,'3、外观质量检验'!BA90,外观!$AJ:$AJ)*'3、外观质量检验'!BB90)</f>
        <v/>
      </c>
      <c r="AN90" s="97" t="str">
        <f ca="1">IF('3、外观质量检验'!BD90="","",SUMIF(外观!$AI:$AJ,'3、外观质量检验'!BD90,外观!$AJ:$AJ)*'3、外观质量检验'!BE90)</f>
        <v/>
      </c>
      <c r="AO90" s="97" t="str">
        <f ca="1">IF('3、外观质量检验'!BH90="","",SUMIF(外观!$AI:$AJ,'3、外观质量检验'!BH90,外观!$AJ:$AJ)*'3、外观质量检验'!BI90)</f>
        <v/>
      </c>
      <c r="AP90" s="97" t="str">
        <f ca="1">IF('3、外观质量检验'!BK90="","",SUMIF(外观!$AI:$AJ,'3、外观质量检验'!BK90,外观!$AJ:$AJ)*'3、外观质量检验'!BL90)</f>
        <v/>
      </c>
      <c r="AQ90" s="97" t="str">
        <f ca="1">IF('3、外观质量检验'!BN90="","",SUMIF(外观!$AI:$AJ,'3、外观质量检验'!BN90,外观!$AJ:$AJ)*'3、外观质量检验'!BO90)</f>
        <v/>
      </c>
      <c r="AR90" s="97" t="str">
        <f ca="1">IF('3、外观质量检验'!BQ90="","",SUMIF(外观!$AI:$AJ,'3、外观质量检验'!BQ90,外观!$AJ:$AJ)*'3、外观质量检验'!BR90)</f>
        <v/>
      </c>
      <c r="AS90" s="103" t="str">
        <f ca="1">IF('3、外观质量检验'!BT90="","",SUMIF(外观!$AI:$AJ,'3、外观质量检验'!BT90,外观!$AJ:$AJ)*'3、外观质量检验'!BU90)</f>
        <v/>
      </c>
      <c r="AT90" s="104" t="str">
        <f>IF(('4、感官质量检验'!L90="")+('4、感官质量检验'!M90="")+('4、感官质量检验'!N90="")+('4、感官质量检验'!O90="")+('4、感官质量检验'!P90="")+('4、感官质量检验'!Q90=""),"",SUM('4、感官质量检验'!L90:Q90))</f>
        <v/>
      </c>
      <c r="AU90" s="105" t="str">
        <f>IF('4、感官质量检验'!K90="","",'4、感官质量检验'!K90)</f>
        <v/>
      </c>
      <c r="AV90" s="106" t="str">
        <f>IF('4、感官质量检验'!D90="","",IF('4、感官质量检验'!D90="一类",85,IF('4、感官质量检验'!D90="二、三类",75,60)))</f>
        <v/>
      </c>
      <c r="AW90" s="109" t="str">
        <f>IF(AND(综合判定!AT90="",'4、感官质量检验'!K90=""),"",IF(OR('4、感官质量检验'!K90="异味",'4、感官质量检验'!K90="霉变",'4、感官质量检验'!K90="异味及霉变",综合判定!AT90&lt;AV90),"A类缺陷，批否",IF(综合判定!AT90&lt;('4、感官质量检验'!J90-2),"B类","合格")))</f>
        <v/>
      </c>
      <c r="AX90" s="110" t="str">
        <f>IF('5、主流烟气检验'!R90="","",IF(('5、主流烟气检验'!R90&lt;=4),1,IF(AND('5、主流烟气检验'!R90&gt;=5,'5、主流烟气检验'!R90&lt;=9),1.5,2)))</f>
        <v/>
      </c>
      <c r="AY90" s="106" t="str">
        <f>IF('5、主流烟气检验'!R90="","",IF('5、主流烟气检验'!R90&lt;=8,100,IF(AND('5、主流烟气检验'!R90&gt;=9,'5、主流烟气检验'!R90&lt;=12),80,0)))</f>
        <v/>
      </c>
      <c r="AZ90" s="106" t="str">
        <f>IF('5、主流烟气检验'!S90="","",IF(ABS('5、主流烟气检验'!R90-'5、主流烟气检验'!S90)&lt;=AX90,AY90,0))</f>
        <v/>
      </c>
      <c r="BA90" s="78" t="str">
        <f t="shared" si="8"/>
        <v/>
      </c>
      <c r="BB90" s="106" t="str">
        <f>IF('5、主流烟气检验'!T90="","",IF(('5、主流烟气检验'!T90&lt;=0.4),0.1,IF(AND('5、主流烟气检验'!T90&gt;=0.5,'5、主流烟气检验'!T90&lt;=1),0.2,0.3)))</f>
        <v/>
      </c>
      <c r="BC90" s="106" t="str">
        <f>IF('5、主流烟气检验'!U90="","",IF(ABS('5、主流烟气检验'!T90-'5、主流烟气检验'!U90)&lt;=BB90,100,0))</f>
        <v/>
      </c>
      <c r="BD90" s="106" t="str">
        <f>IF('5、主流烟气检验'!V90="","",IF(('5、主流烟气检验'!V90&lt;=4),1,IF(AND('5、主流烟气检验'!V90&gt;=5,'5、主流烟气检验'!V90&lt;=10),2,3)))</f>
        <v/>
      </c>
      <c r="BE90" s="106" t="str">
        <f>IF('5、主流烟气检验'!V90="","",IF('5、主流烟气检验'!V90&lt;=10,100,IF(AND('5、主流烟气检验'!V90&gt;=11,'5、主流烟气检验'!V90&lt;=15),80,0)))</f>
        <v/>
      </c>
      <c r="BF90" s="109" t="str">
        <f>IF('5、主流烟气检验'!W90="","",IF(ABS('5、主流烟气检验'!W90-'5、主流烟气检验'!V90)&lt;=BD90,BE90,0))</f>
        <v/>
      </c>
      <c r="BG90" s="113" t="str">
        <f ca="1" t="shared" si="5"/>
        <v/>
      </c>
    </row>
    <row r="91" ht="12" customHeight="1" spans="2:59">
      <c r="B91" s="77" t="str">
        <f>IF('1、包装标识检验'!B91="","",'1、包装标识检验'!B91)</f>
        <v/>
      </c>
      <c r="C91" s="78" t="str">
        <f>IF('1、包装标识检验'!C91="","",'1、包装标识检验'!C91)</f>
        <v/>
      </c>
      <c r="D91" s="78" t="str">
        <f>IF('1、包装标识检验'!D91="","",'1、包装标识检验'!D91)</f>
        <v/>
      </c>
      <c r="E91" s="78" t="str">
        <f>IF('1、包装标识检验'!E91="","",'1、包装标识检验'!E91)</f>
        <v/>
      </c>
      <c r="F91" s="79" t="str">
        <f>IF('1、包装标识检验'!F91="","",'1、包装标识检验'!F91)</f>
        <v/>
      </c>
      <c r="G91" s="78" t="str">
        <f>IF('1、包装标识检验'!G91="","",'1、包装标识检验'!G91)</f>
        <v/>
      </c>
      <c r="H91" s="78" t="str">
        <f>IF('1、包装标识检验'!H91="","",'1、包装标识检验'!H91)</f>
        <v/>
      </c>
      <c r="I91" s="88" t="str">
        <f>IF('1、包装标识检验'!I91="","",'1、包装标识检验'!I91)</f>
        <v/>
      </c>
      <c r="J91" s="89" t="str">
        <f>IF('1、包装标识检验'!J91="合格","合格",IF('1、包装标识检验'!J91="","",IF('1、包装标识检验'!J91="A类","A类，批否",IF('1、包装标识检验'!J91="B类","B类，合格"))))</f>
        <v/>
      </c>
      <c r="K91" s="90" t="str">
        <f>IF('1、包装标识检验'!J91="","",IF('1、包装标识检验'!J91="合格",100,IF('1、包装标识检验'!J91="A类",0,100-综合判定!J91)))</f>
        <v/>
      </c>
      <c r="L91" s="77" t="str">
        <f ca="1">IF(B91="","",100-SUM(综合判定!P91,综合判定!Q91,综合判定!R91,综合判定!S91,综合判定!T91,综合判定!U91,综合判定!W91,综合判定!V91,综合判定!X91,综合判定!Y91,综合判定!Z91,综合判定!AA91,综合判定!AB91,综合判定!AC91,综合判定!AD91,综合判定!AE91,综合判定!AF91,综合判定!AG91,综合判定!AH91,综合判定!AI91,综合判定!AJ91,综合判定!AK91,综合判定!AL91,综合判定!AM91,综合判定!AN91,综合判定!AO91,综合判定!AP91,综合判定!AQ91,综合判定!AR91,综合判定!AS91))</f>
        <v/>
      </c>
      <c r="M91" s="78" t="str">
        <f ca="1" t="shared" si="6"/>
        <v/>
      </c>
      <c r="N91" s="91" t="str">
        <f ca="1" t="shared" si="7"/>
        <v/>
      </c>
      <c r="O91" s="92"/>
      <c r="P91" s="93" t="str">
        <f>IF('2、物理特性检验'!L91="","",'2、物理特性检验'!L91*0.2)</f>
        <v/>
      </c>
      <c r="Q91" s="95" t="str">
        <f>IF('2、物理特性检验'!O91="","",'2、物理特性检验'!O91*0.5)</f>
        <v/>
      </c>
      <c r="R91" s="95" t="str">
        <f>IF('2、物理特性检验'!R91="","",'2、物理特性检验'!R91*0.2)</f>
        <v/>
      </c>
      <c r="S91" s="95" t="str">
        <f>IF('2、物理特性检验'!U91="","",'2、物理特性检验'!U91*1)</f>
        <v/>
      </c>
      <c r="T91" s="95" t="str">
        <f>IF('2、物理特性检验'!X91="","",'2、物理特性检验'!X91*0.5)</f>
        <v/>
      </c>
      <c r="U91" s="95" t="str">
        <f>IF('2、物理特性检验'!AA91="","",'2、物理特性检验'!AA91*0.2)</f>
        <v/>
      </c>
      <c r="V91" s="95" t="str">
        <f>IF('2、物理特性检验'!AH91="","",IF(('2、物理特性检验'!AH91&gt;13.5)+('2、物理特性检验'!AH91&lt;10.5),6,IF(ABS('2、物理特性检验'!AH91-'2、物理特性检验'!AI91)&gt;1,3,IF(ABS('2、物理特性检验'!AH91-'2、物理特性检验'!AI91)&gt;0.5,2,""))))</f>
        <v/>
      </c>
      <c r="W91" s="95" t="str">
        <f>IF('2、物理特性检验'!AG91="","",'2、物理特性检验'!AG91*15)</f>
        <v/>
      </c>
      <c r="X91" s="95" t="str">
        <f>IF('2、物理特性检验'!AJ91="","",IF(('2、物理特性检验'!AJ91&gt;=3)*('2、物理特性检验'!AL91=0),4,IF(('2、物理特性检验'!AJ91&gt;=3.5)*('2、物理特性检验'!AL91=1),4,"")))</f>
        <v/>
      </c>
      <c r="Y91" s="95" t="str">
        <f>IF('2、物理特性检验'!AK91="","",'2、物理特性检验'!AK91*5)</f>
        <v/>
      </c>
      <c r="Z91" s="97" t="str">
        <f ca="1">IF('3、外观质量检验'!L91="","",SUMIF(外观!$AI:$AJ,'3、外观质量检验'!L91,外观!$AJ:$AJ)*'3、外观质量检验'!M91)</f>
        <v/>
      </c>
      <c r="AA91" s="97" t="str">
        <f ca="1">IF('3、外观质量检验'!O91="","",SUMIF(外观!$AI:$AJ,'3、外观质量检验'!O91,外观!$AJ:$AJ)*'3、外观质量检验'!P91)</f>
        <v/>
      </c>
      <c r="AB91" s="97" t="str">
        <f ca="1">IF('3、外观质量检验'!R91="","",SUMIF(外观!$AI:$AJ,'3、外观质量检验'!R91,外观!$AJ:$AJ)*'3、外观质量检验'!S91)</f>
        <v/>
      </c>
      <c r="AC91" s="97" t="str">
        <f ca="1">IF('3、外观质量检验'!U91="","",SUMIF(外观!$AI:$AJ,'3、外观质量检验'!U91,外观!$AJ:$AJ)*'3、外观质量检验'!V91)</f>
        <v/>
      </c>
      <c r="AD91" s="97" t="str">
        <f ca="1">IF('3、外观质量检验'!X91="","",SUMIF(外观!$AI:$AJ,'3、外观质量检验'!X91,外观!$AJ:$AJ)*'3、外观质量检验'!Y91)</f>
        <v/>
      </c>
      <c r="AE91" s="97" t="str">
        <f ca="1">IF('3、外观质量检验'!AB91="","",SUMIF(外观!$AI:$AJ,'3、外观质量检验'!AB91,外观!$AJ:$AJ)*'3、外观质量检验'!AC91)</f>
        <v/>
      </c>
      <c r="AF91" s="97" t="str">
        <f ca="1">IF('3、外观质量检验'!AE91="","",SUMIF(外观!$AI:$AJ,'3、外观质量检验'!AE91,外观!$AJ:$AJ)*'3、外观质量检验'!AF91)</f>
        <v/>
      </c>
      <c r="AG91" s="97" t="str">
        <f ca="1">IF('3、外观质量检验'!AH91="","",SUMIF(外观!$AI:$AJ,'3、外观质量检验'!AH91,外观!$AJ:$AJ)*'3、外观质量检验'!AI91)</f>
        <v/>
      </c>
      <c r="AH91" s="97" t="str">
        <f ca="1">IF('3、外观质量检验'!AK91="","",SUMIF(外观!$AI:$AJ,'3、外观质量检验'!AK91,外观!$AJ:$AJ)*'3、外观质量检验'!AL91)</f>
        <v/>
      </c>
      <c r="AI91" s="97" t="str">
        <f ca="1">IF('3、外观质量检验'!AN91="","",SUMIF(外观!$AI:$AJ,'3、外观质量检验'!AN91,外观!$AJ:$AJ)*'3、外观质量检验'!AO91)</f>
        <v/>
      </c>
      <c r="AJ91" s="97" t="str">
        <f ca="1">IF('3、外观质量检验'!AR91="","",SUMIF(外观!$AI:$AJ,'3、外观质量检验'!AR91,外观!$AJ:$AJ)*'3、外观质量检验'!AS91)</f>
        <v/>
      </c>
      <c r="AK91" s="97" t="str">
        <f ca="1">IF('3、外观质量检验'!AU91="","",SUMIF(外观!$AI:$AJ,'3、外观质量检验'!AU91,外观!$AJ:$AJ)*'3、外观质量检验'!AV91)</f>
        <v/>
      </c>
      <c r="AL91" s="97" t="str">
        <f ca="1">IF('3、外观质量检验'!AX91="","",SUMIF(外观!$AI:$AJ,'3、外观质量检验'!AX91,外观!$AJ:$AJ)*'3、外观质量检验'!AY91)</f>
        <v/>
      </c>
      <c r="AM91" s="97" t="str">
        <f ca="1">IF('3、外观质量检验'!BA91="","",SUMIF(外观!$AI:$AJ,'3、外观质量检验'!BA91,外观!$AJ:$AJ)*'3、外观质量检验'!BB91)</f>
        <v/>
      </c>
      <c r="AN91" s="97" t="str">
        <f ca="1">IF('3、外观质量检验'!BD91="","",SUMIF(外观!$AI:$AJ,'3、外观质量检验'!BD91,外观!$AJ:$AJ)*'3、外观质量检验'!BE91)</f>
        <v/>
      </c>
      <c r="AO91" s="97" t="str">
        <f ca="1">IF('3、外观质量检验'!BH91="","",SUMIF(外观!$AI:$AJ,'3、外观质量检验'!BH91,外观!$AJ:$AJ)*'3、外观质量检验'!BI91)</f>
        <v/>
      </c>
      <c r="AP91" s="97" t="str">
        <f ca="1">IF('3、外观质量检验'!BK91="","",SUMIF(外观!$AI:$AJ,'3、外观质量检验'!BK91,外观!$AJ:$AJ)*'3、外观质量检验'!BL91)</f>
        <v/>
      </c>
      <c r="AQ91" s="97" t="str">
        <f ca="1">IF('3、外观质量检验'!BN91="","",SUMIF(外观!$AI:$AJ,'3、外观质量检验'!BN91,外观!$AJ:$AJ)*'3、外观质量检验'!BO91)</f>
        <v/>
      </c>
      <c r="AR91" s="97" t="str">
        <f ca="1">IF('3、外观质量检验'!BQ91="","",SUMIF(外观!$AI:$AJ,'3、外观质量检验'!BQ91,外观!$AJ:$AJ)*'3、外观质量检验'!BR91)</f>
        <v/>
      </c>
      <c r="AS91" s="103" t="str">
        <f ca="1">IF('3、外观质量检验'!BT91="","",SUMIF(外观!$AI:$AJ,'3、外观质量检验'!BT91,外观!$AJ:$AJ)*'3、外观质量检验'!BU91)</f>
        <v/>
      </c>
      <c r="AT91" s="104" t="str">
        <f>IF(('4、感官质量检验'!L91="")+('4、感官质量检验'!M91="")+('4、感官质量检验'!N91="")+('4、感官质量检验'!O91="")+('4、感官质量检验'!P91="")+('4、感官质量检验'!Q91=""),"",SUM('4、感官质量检验'!L91:Q91))</f>
        <v/>
      </c>
      <c r="AU91" s="105" t="str">
        <f>IF('4、感官质量检验'!K91="","",'4、感官质量检验'!K91)</f>
        <v/>
      </c>
      <c r="AV91" s="106" t="str">
        <f>IF('4、感官质量检验'!D91="","",IF('4、感官质量检验'!D91="一类",85,IF('4、感官质量检验'!D91="二、三类",75,60)))</f>
        <v/>
      </c>
      <c r="AW91" s="109" t="str">
        <f>IF(AND(综合判定!AT91="",'4、感官质量检验'!K91=""),"",IF(OR('4、感官质量检验'!K91="异味",'4、感官质量检验'!K91="霉变",'4、感官质量检验'!K91="异味及霉变",综合判定!AT91&lt;AV91),"A类缺陷，批否",IF(综合判定!AT91&lt;('4、感官质量检验'!J91-2),"B类","合格")))</f>
        <v/>
      </c>
      <c r="AX91" s="110" t="str">
        <f>IF('5、主流烟气检验'!R91="","",IF(('5、主流烟气检验'!R91&lt;=4),1,IF(AND('5、主流烟气检验'!R91&gt;=5,'5、主流烟气检验'!R91&lt;=9),1.5,2)))</f>
        <v/>
      </c>
      <c r="AY91" s="106" t="str">
        <f>IF('5、主流烟气检验'!R91="","",IF('5、主流烟气检验'!R91&lt;=8,100,IF(AND('5、主流烟气检验'!R91&gt;=9,'5、主流烟气检验'!R91&lt;=12),80,0)))</f>
        <v/>
      </c>
      <c r="AZ91" s="106" t="str">
        <f>IF('5、主流烟气检验'!S91="","",IF(ABS('5、主流烟气检验'!R91-'5、主流烟气检验'!S91)&lt;=AX91,AY91,0))</f>
        <v/>
      </c>
      <c r="BA91" s="78" t="str">
        <f t="shared" si="8"/>
        <v/>
      </c>
      <c r="BB91" s="106" t="str">
        <f>IF('5、主流烟气检验'!T91="","",IF(('5、主流烟气检验'!T91&lt;=0.4),0.1,IF(AND('5、主流烟气检验'!T91&gt;=0.5,'5、主流烟气检验'!T91&lt;=1),0.2,0.3)))</f>
        <v/>
      </c>
      <c r="BC91" s="106" t="str">
        <f>IF('5、主流烟气检验'!U91="","",IF(ABS('5、主流烟气检验'!T91-'5、主流烟气检验'!U91)&lt;=BB91,100,0))</f>
        <v/>
      </c>
      <c r="BD91" s="106" t="str">
        <f>IF('5、主流烟气检验'!V91="","",IF(('5、主流烟气检验'!V91&lt;=4),1,IF(AND('5、主流烟气检验'!V91&gt;=5,'5、主流烟气检验'!V91&lt;=10),2,3)))</f>
        <v/>
      </c>
      <c r="BE91" s="106" t="str">
        <f>IF('5、主流烟气检验'!V91="","",IF('5、主流烟气检验'!V91&lt;=10,100,IF(AND('5、主流烟气检验'!V91&gt;=11,'5、主流烟气检验'!V91&lt;=15),80,0)))</f>
        <v/>
      </c>
      <c r="BF91" s="109" t="str">
        <f>IF('5、主流烟气检验'!W91="","",IF(ABS('5、主流烟气检验'!W91-'5、主流烟气检验'!V91)&lt;=BD91,BE91,0))</f>
        <v/>
      </c>
      <c r="BG91" s="113" t="str">
        <f ca="1" t="shared" si="5"/>
        <v/>
      </c>
    </row>
    <row r="92" ht="12" customHeight="1" spans="2:59">
      <c r="B92" s="77" t="str">
        <f>IF('1、包装标识检验'!B92="","",'1、包装标识检验'!B92)</f>
        <v/>
      </c>
      <c r="C92" s="78" t="str">
        <f>IF('1、包装标识检验'!C92="","",'1、包装标识检验'!C92)</f>
        <v/>
      </c>
      <c r="D92" s="78" t="str">
        <f>IF('1、包装标识检验'!D92="","",'1、包装标识检验'!D92)</f>
        <v/>
      </c>
      <c r="E92" s="78" t="str">
        <f>IF('1、包装标识检验'!E92="","",'1、包装标识检验'!E92)</f>
        <v/>
      </c>
      <c r="F92" s="79" t="str">
        <f>IF('1、包装标识检验'!F92="","",'1、包装标识检验'!F92)</f>
        <v/>
      </c>
      <c r="G92" s="78" t="str">
        <f>IF('1、包装标识检验'!G92="","",'1、包装标识检验'!G92)</f>
        <v/>
      </c>
      <c r="H92" s="78" t="str">
        <f>IF('1、包装标识检验'!H92="","",'1、包装标识检验'!H92)</f>
        <v/>
      </c>
      <c r="I92" s="88" t="str">
        <f>IF('1、包装标识检验'!I92="","",'1、包装标识检验'!I92)</f>
        <v/>
      </c>
      <c r="J92" s="89" t="str">
        <f>IF('1、包装标识检验'!J92="合格","合格",IF('1、包装标识检验'!J92="","",IF('1、包装标识检验'!J92="A类","A类，批否",IF('1、包装标识检验'!J92="B类","B类，合格"))))</f>
        <v/>
      </c>
      <c r="K92" s="90" t="str">
        <f>IF('1、包装标识检验'!J92="","",IF('1、包装标识检验'!J92="合格",100,IF('1、包装标识检验'!J92="A类",0,100-综合判定!J92)))</f>
        <v/>
      </c>
      <c r="L92" s="77" t="str">
        <f ca="1">IF(B92="","",100-SUM(综合判定!P92,综合判定!Q92,综合判定!R92,综合判定!S92,综合判定!T92,综合判定!U92,综合判定!W92,综合判定!V92,综合判定!X92,综合判定!Y92,综合判定!Z92,综合判定!AA92,综合判定!AB92,综合判定!AC92,综合判定!AD92,综合判定!AE92,综合判定!AF92,综合判定!AG92,综合判定!AH92,综合判定!AI92,综合判定!AJ92,综合判定!AK92,综合判定!AL92,综合判定!AM92,综合判定!AN92,综合判定!AO92,综合判定!AP92,综合判定!AQ92,综合判定!AR92,综合判定!AS92))</f>
        <v/>
      </c>
      <c r="M92" s="78" t="str">
        <f ca="1" t="shared" si="6"/>
        <v/>
      </c>
      <c r="N92" s="91" t="str">
        <f ca="1" t="shared" si="7"/>
        <v/>
      </c>
      <c r="O92" s="92"/>
      <c r="P92" s="93" t="str">
        <f>IF('2、物理特性检验'!L92="","",'2、物理特性检验'!L92*0.2)</f>
        <v/>
      </c>
      <c r="Q92" s="95" t="str">
        <f>IF('2、物理特性检验'!O92="","",'2、物理特性检验'!O92*0.5)</f>
        <v/>
      </c>
      <c r="R92" s="95" t="str">
        <f>IF('2、物理特性检验'!R92="","",'2、物理特性检验'!R92*0.2)</f>
        <v/>
      </c>
      <c r="S92" s="95" t="str">
        <f>IF('2、物理特性检验'!U92="","",'2、物理特性检验'!U92*1)</f>
        <v/>
      </c>
      <c r="T92" s="95" t="str">
        <f>IF('2、物理特性检验'!X92="","",'2、物理特性检验'!X92*0.5)</f>
        <v/>
      </c>
      <c r="U92" s="95" t="str">
        <f>IF('2、物理特性检验'!AA92="","",'2、物理特性检验'!AA92*0.2)</f>
        <v/>
      </c>
      <c r="V92" s="95" t="str">
        <f>IF('2、物理特性检验'!AH92="","",IF(('2、物理特性检验'!AH92&gt;13.5)+('2、物理特性检验'!AH92&lt;10.5),6,IF(ABS('2、物理特性检验'!AH92-'2、物理特性检验'!AI92)&gt;1,3,IF(ABS('2、物理特性检验'!AH92-'2、物理特性检验'!AI92)&gt;0.5,2,""))))</f>
        <v/>
      </c>
      <c r="W92" s="95" t="str">
        <f>IF('2、物理特性检验'!AG92="","",'2、物理特性检验'!AG92*15)</f>
        <v/>
      </c>
      <c r="X92" s="95" t="str">
        <f>IF('2、物理特性检验'!AJ92="","",IF(('2、物理特性检验'!AJ92&gt;=3)*('2、物理特性检验'!AL92=0),4,IF(('2、物理特性检验'!AJ92&gt;=3.5)*('2、物理特性检验'!AL92=1),4,"")))</f>
        <v/>
      </c>
      <c r="Y92" s="95" t="str">
        <f>IF('2、物理特性检验'!AK92="","",'2、物理特性检验'!AK92*5)</f>
        <v/>
      </c>
      <c r="Z92" s="97" t="str">
        <f ca="1">IF('3、外观质量检验'!L92="","",SUMIF(外观!$AI:$AJ,'3、外观质量检验'!L92,外观!$AJ:$AJ)*'3、外观质量检验'!M92)</f>
        <v/>
      </c>
      <c r="AA92" s="97" t="str">
        <f ca="1">IF('3、外观质量检验'!O92="","",SUMIF(外观!$AI:$AJ,'3、外观质量检验'!O92,外观!$AJ:$AJ)*'3、外观质量检验'!P92)</f>
        <v/>
      </c>
      <c r="AB92" s="97" t="str">
        <f ca="1">IF('3、外观质量检验'!R92="","",SUMIF(外观!$AI:$AJ,'3、外观质量检验'!R92,外观!$AJ:$AJ)*'3、外观质量检验'!S92)</f>
        <v/>
      </c>
      <c r="AC92" s="97" t="str">
        <f ca="1">IF('3、外观质量检验'!U92="","",SUMIF(外观!$AI:$AJ,'3、外观质量检验'!U92,外观!$AJ:$AJ)*'3、外观质量检验'!V92)</f>
        <v/>
      </c>
      <c r="AD92" s="97" t="str">
        <f ca="1">IF('3、外观质量检验'!X92="","",SUMIF(外观!$AI:$AJ,'3、外观质量检验'!X92,外观!$AJ:$AJ)*'3、外观质量检验'!Y92)</f>
        <v/>
      </c>
      <c r="AE92" s="97" t="str">
        <f ca="1">IF('3、外观质量检验'!AB92="","",SUMIF(外观!$AI:$AJ,'3、外观质量检验'!AB92,外观!$AJ:$AJ)*'3、外观质量检验'!AC92)</f>
        <v/>
      </c>
      <c r="AF92" s="97" t="str">
        <f ca="1">IF('3、外观质量检验'!AE92="","",SUMIF(外观!$AI:$AJ,'3、外观质量检验'!AE92,外观!$AJ:$AJ)*'3、外观质量检验'!AF92)</f>
        <v/>
      </c>
      <c r="AG92" s="97" t="str">
        <f ca="1">IF('3、外观质量检验'!AH92="","",SUMIF(外观!$AI:$AJ,'3、外观质量检验'!AH92,外观!$AJ:$AJ)*'3、外观质量检验'!AI92)</f>
        <v/>
      </c>
      <c r="AH92" s="97" t="str">
        <f ca="1">IF('3、外观质量检验'!AK92="","",SUMIF(外观!$AI:$AJ,'3、外观质量检验'!AK92,外观!$AJ:$AJ)*'3、外观质量检验'!AL92)</f>
        <v/>
      </c>
      <c r="AI92" s="97" t="str">
        <f ca="1">IF('3、外观质量检验'!AN92="","",SUMIF(外观!$AI:$AJ,'3、外观质量检验'!AN92,外观!$AJ:$AJ)*'3、外观质量检验'!AO92)</f>
        <v/>
      </c>
      <c r="AJ92" s="97" t="str">
        <f ca="1">IF('3、外观质量检验'!AR92="","",SUMIF(外观!$AI:$AJ,'3、外观质量检验'!AR92,外观!$AJ:$AJ)*'3、外观质量检验'!AS92)</f>
        <v/>
      </c>
      <c r="AK92" s="97" t="str">
        <f ca="1">IF('3、外观质量检验'!AU92="","",SUMIF(外观!$AI:$AJ,'3、外观质量检验'!AU92,外观!$AJ:$AJ)*'3、外观质量检验'!AV92)</f>
        <v/>
      </c>
      <c r="AL92" s="97" t="str">
        <f ca="1">IF('3、外观质量检验'!AX92="","",SUMIF(外观!$AI:$AJ,'3、外观质量检验'!AX92,外观!$AJ:$AJ)*'3、外观质量检验'!AY92)</f>
        <v/>
      </c>
      <c r="AM92" s="97" t="str">
        <f ca="1">IF('3、外观质量检验'!BA92="","",SUMIF(外观!$AI:$AJ,'3、外观质量检验'!BA92,外观!$AJ:$AJ)*'3、外观质量检验'!BB92)</f>
        <v/>
      </c>
      <c r="AN92" s="97" t="str">
        <f ca="1">IF('3、外观质量检验'!BD92="","",SUMIF(外观!$AI:$AJ,'3、外观质量检验'!BD92,外观!$AJ:$AJ)*'3、外观质量检验'!BE92)</f>
        <v/>
      </c>
      <c r="AO92" s="97" t="str">
        <f ca="1">IF('3、外观质量检验'!BH92="","",SUMIF(外观!$AI:$AJ,'3、外观质量检验'!BH92,外观!$AJ:$AJ)*'3、外观质量检验'!BI92)</f>
        <v/>
      </c>
      <c r="AP92" s="97" t="str">
        <f ca="1">IF('3、外观质量检验'!BK92="","",SUMIF(外观!$AI:$AJ,'3、外观质量检验'!BK92,外观!$AJ:$AJ)*'3、外观质量检验'!BL92)</f>
        <v/>
      </c>
      <c r="AQ92" s="97" t="str">
        <f ca="1">IF('3、外观质量检验'!BN92="","",SUMIF(外观!$AI:$AJ,'3、外观质量检验'!BN92,外观!$AJ:$AJ)*'3、外观质量检验'!BO92)</f>
        <v/>
      </c>
      <c r="AR92" s="97" t="str">
        <f ca="1">IF('3、外观质量检验'!BQ92="","",SUMIF(外观!$AI:$AJ,'3、外观质量检验'!BQ92,外观!$AJ:$AJ)*'3、外观质量检验'!BR92)</f>
        <v/>
      </c>
      <c r="AS92" s="103" t="str">
        <f ca="1">IF('3、外观质量检验'!BT92="","",SUMIF(外观!$AI:$AJ,'3、外观质量检验'!BT92,外观!$AJ:$AJ)*'3、外观质量检验'!BU92)</f>
        <v/>
      </c>
      <c r="AT92" s="104" t="str">
        <f>IF(('4、感官质量检验'!L92="")+('4、感官质量检验'!M92="")+('4、感官质量检验'!N92="")+('4、感官质量检验'!O92="")+('4、感官质量检验'!P92="")+('4、感官质量检验'!Q92=""),"",SUM('4、感官质量检验'!L92:Q92))</f>
        <v/>
      </c>
      <c r="AU92" s="105" t="str">
        <f>IF('4、感官质量检验'!K92="","",'4、感官质量检验'!K92)</f>
        <v/>
      </c>
      <c r="AV92" s="106" t="str">
        <f>IF('4、感官质量检验'!D92="","",IF('4、感官质量检验'!D92="一类",85,IF('4、感官质量检验'!D92="二、三类",75,60)))</f>
        <v/>
      </c>
      <c r="AW92" s="109" t="str">
        <f>IF(AND(综合判定!AT92="",'4、感官质量检验'!K92=""),"",IF(OR('4、感官质量检验'!K92="异味",'4、感官质量检验'!K92="霉变",'4、感官质量检验'!K92="异味及霉变",综合判定!AT92&lt;AV92),"A类缺陷，批否",IF(综合判定!AT92&lt;('4、感官质量检验'!J92-2),"B类","合格")))</f>
        <v/>
      </c>
      <c r="AX92" s="110" t="str">
        <f>IF('5、主流烟气检验'!R92="","",IF(('5、主流烟气检验'!R92&lt;=4),1,IF(AND('5、主流烟气检验'!R92&gt;=5,'5、主流烟气检验'!R92&lt;=9),1.5,2)))</f>
        <v/>
      </c>
      <c r="AY92" s="106" t="str">
        <f>IF('5、主流烟气检验'!R92="","",IF('5、主流烟气检验'!R92&lt;=8,100,IF(AND('5、主流烟气检验'!R92&gt;=9,'5、主流烟气检验'!R92&lt;=12),80,0)))</f>
        <v/>
      </c>
      <c r="AZ92" s="106" t="str">
        <f>IF('5、主流烟气检验'!S92="","",IF(ABS('5、主流烟气检验'!R92-'5、主流烟气检验'!S92)&lt;=AX92,AY92,0))</f>
        <v/>
      </c>
      <c r="BA92" s="78" t="str">
        <f t="shared" si="8"/>
        <v/>
      </c>
      <c r="BB92" s="106" t="str">
        <f>IF('5、主流烟气检验'!T92="","",IF(('5、主流烟气检验'!T92&lt;=0.4),0.1,IF(AND('5、主流烟气检验'!T92&gt;=0.5,'5、主流烟气检验'!T92&lt;=1),0.2,0.3)))</f>
        <v/>
      </c>
      <c r="BC92" s="106" t="str">
        <f>IF('5、主流烟气检验'!U92="","",IF(ABS('5、主流烟气检验'!T92-'5、主流烟气检验'!U92)&lt;=BB92,100,0))</f>
        <v/>
      </c>
      <c r="BD92" s="106" t="str">
        <f>IF('5、主流烟气检验'!V92="","",IF(('5、主流烟气检验'!V92&lt;=4),1,IF(AND('5、主流烟气检验'!V92&gt;=5,'5、主流烟气检验'!V92&lt;=10),2,3)))</f>
        <v/>
      </c>
      <c r="BE92" s="106" t="str">
        <f>IF('5、主流烟气检验'!V92="","",IF('5、主流烟气检验'!V92&lt;=10,100,IF(AND('5、主流烟气检验'!V92&gt;=11,'5、主流烟气检验'!V92&lt;=15),80,0)))</f>
        <v/>
      </c>
      <c r="BF92" s="109" t="str">
        <f>IF('5、主流烟气检验'!W92="","",IF(ABS('5、主流烟气检验'!W92-'5、主流烟气检验'!V92)&lt;=BD92,BE92,0))</f>
        <v/>
      </c>
      <c r="BG92" s="113" t="str">
        <f ca="1" t="shared" si="5"/>
        <v/>
      </c>
    </row>
    <row r="93" ht="12" customHeight="1" spans="2:59">
      <c r="B93" s="77" t="str">
        <f>IF('1、包装标识检验'!B93="","",'1、包装标识检验'!B93)</f>
        <v/>
      </c>
      <c r="C93" s="78" t="str">
        <f>IF('1、包装标识检验'!C93="","",'1、包装标识检验'!C93)</f>
        <v/>
      </c>
      <c r="D93" s="78" t="str">
        <f>IF('1、包装标识检验'!D93="","",'1、包装标识检验'!D93)</f>
        <v/>
      </c>
      <c r="E93" s="78" t="str">
        <f>IF('1、包装标识检验'!E93="","",'1、包装标识检验'!E93)</f>
        <v/>
      </c>
      <c r="F93" s="79" t="str">
        <f>IF('1、包装标识检验'!F93="","",'1、包装标识检验'!F93)</f>
        <v/>
      </c>
      <c r="G93" s="78" t="str">
        <f>IF('1、包装标识检验'!G93="","",'1、包装标识检验'!G93)</f>
        <v/>
      </c>
      <c r="H93" s="78" t="str">
        <f>IF('1、包装标识检验'!H93="","",'1、包装标识检验'!H93)</f>
        <v/>
      </c>
      <c r="I93" s="88" t="str">
        <f>IF('1、包装标识检验'!I93="","",'1、包装标识检验'!I93)</f>
        <v/>
      </c>
      <c r="J93" s="89" t="str">
        <f>IF('1、包装标识检验'!J93="合格","合格",IF('1、包装标识检验'!J93="","",IF('1、包装标识检验'!J93="A类","A类，批否",IF('1、包装标识检验'!J93="B类","B类，合格"))))</f>
        <v/>
      </c>
      <c r="K93" s="90" t="str">
        <f>IF('1、包装标识检验'!J93="","",IF('1、包装标识检验'!J93="合格",100,IF('1、包装标识检验'!J93="A类",0,100-综合判定!J93)))</f>
        <v/>
      </c>
      <c r="L93" s="77" t="str">
        <f ca="1">IF(B93="","",100-SUM(综合判定!P93,综合判定!Q93,综合判定!R93,综合判定!S93,综合判定!T93,综合判定!U93,综合判定!W93,综合判定!V93,综合判定!X93,综合判定!Y93,综合判定!Z93,综合判定!AA93,综合判定!AB93,综合判定!AC93,综合判定!AD93,综合判定!AE93,综合判定!AF93,综合判定!AG93,综合判定!AH93,综合判定!AI93,综合判定!AJ93,综合判定!AK93,综合判定!AL93,综合判定!AM93,综合判定!AN93,综合判定!AO93,综合判定!AP93,综合判定!AQ93,综合判定!AR93,综合判定!AS93))</f>
        <v/>
      </c>
      <c r="M93" s="78" t="str">
        <f ca="1" t="shared" si="6"/>
        <v/>
      </c>
      <c r="N93" s="91" t="str">
        <f ca="1" t="shared" si="7"/>
        <v/>
      </c>
      <c r="O93" s="92"/>
      <c r="P93" s="93" t="str">
        <f>IF('2、物理特性检验'!L93="","",'2、物理特性检验'!L93*0.2)</f>
        <v/>
      </c>
      <c r="Q93" s="95" t="str">
        <f>IF('2、物理特性检验'!O93="","",'2、物理特性检验'!O93*0.5)</f>
        <v/>
      </c>
      <c r="R93" s="95" t="str">
        <f>IF('2、物理特性检验'!R93="","",'2、物理特性检验'!R93*0.2)</f>
        <v/>
      </c>
      <c r="S93" s="95" t="str">
        <f>IF('2、物理特性检验'!U93="","",'2、物理特性检验'!U93*1)</f>
        <v/>
      </c>
      <c r="T93" s="95" t="str">
        <f>IF('2、物理特性检验'!X93="","",'2、物理特性检验'!X93*0.5)</f>
        <v/>
      </c>
      <c r="U93" s="95" t="str">
        <f>IF('2、物理特性检验'!AA93="","",'2、物理特性检验'!AA93*0.2)</f>
        <v/>
      </c>
      <c r="V93" s="95" t="str">
        <f>IF('2、物理特性检验'!AH93="","",IF(('2、物理特性检验'!AH93&gt;13.5)+('2、物理特性检验'!AH93&lt;10.5),6,IF(ABS('2、物理特性检验'!AH93-'2、物理特性检验'!AI93)&gt;1,3,IF(ABS('2、物理特性检验'!AH93-'2、物理特性检验'!AI93)&gt;0.5,2,""))))</f>
        <v/>
      </c>
      <c r="W93" s="95" t="str">
        <f>IF('2、物理特性检验'!AG93="","",'2、物理特性检验'!AG93*15)</f>
        <v/>
      </c>
      <c r="X93" s="95" t="str">
        <f>IF('2、物理特性检验'!AJ93="","",IF(('2、物理特性检验'!AJ93&gt;=3)*('2、物理特性检验'!AL93=0),4,IF(('2、物理特性检验'!AJ93&gt;=3.5)*('2、物理特性检验'!AL93=1),4,"")))</f>
        <v/>
      </c>
      <c r="Y93" s="95" t="str">
        <f>IF('2、物理特性检验'!AK93="","",'2、物理特性检验'!AK93*5)</f>
        <v/>
      </c>
      <c r="Z93" s="97" t="str">
        <f ca="1">IF('3、外观质量检验'!L93="","",SUMIF(外观!$AI:$AJ,'3、外观质量检验'!L93,外观!$AJ:$AJ)*'3、外观质量检验'!M93)</f>
        <v/>
      </c>
      <c r="AA93" s="97" t="str">
        <f ca="1">IF('3、外观质量检验'!O93="","",SUMIF(外观!$AI:$AJ,'3、外观质量检验'!O93,外观!$AJ:$AJ)*'3、外观质量检验'!P93)</f>
        <v/>
      </c>
      <c r="AB93" s="97" t="str">
        <f ca="1">IF('3、外观质量检验'!R93="","",SUMIF(外观!$AI:$AJ,'3、外观质量检验'!R93,外观!$AJ:$AJ)*'3、外观质量检验'!S93)</f>
        <v/>
      </c>
      <c r="AC93" s="97" t="str">
        <f ca="1">IF('3、外观质量检验'!U93="","",SUMIF(外观!$AI:$AJ,'3、外观质量检验'!U93,外观!$AJ:$AJ)*'3、外观质量检验'!V93)</f>
        <v/>
      </c>
      <c r="AD93" s="97" t="str">
        <f ca="1">IF('3、外观质量检验'!X93="","",SUMIF(外观!$AI:$AJ,'3、外观质量检验'!X93,外观!$AJ:$AJ)*'3、外观质量检验'!Y93)</f>
        <v/>
      </c>
      <c r="AE93" s="97" t="str">
        <f ca="1">IF('3、外观质量检验'!AB93="","",SUMIF(外观!$AI:$AJ,'3、外观质量检验'!AB93,外观!$AJ:$AJ)*'3、外观质量检验'!AC93)</f>
        <v/>
      </c>
      <c r="AF93" s="97" t="str">
        <f ca="1">IF('3、外观质量检验'!AE93="","",SUMIF(外观!$AI:$AJ,'3、外观质量检验'!AE93,外观!$AJ:$AJ)*'3、外观质量检验'!AF93)</f>
        <v/>
      </c>
      <c r="AG93" s="97" t="str">
        <f ca="1">IF('3、外观质量检验'!AH93="","",SUMIF(外观!$AI:$AJ,'3、外观质量检验'!AH93,外观!$AJ:$AJ)*'3、外观质量检验'!AI93)</f>
        <v/>
      </c>
      <c r="AH93" s="97" t="str">
        <f ca="1">IF('3、外观质量检验'!AK93="","",SUMIF(外观!$AI:$AJ,'3、外观质量检验'!AK93,外观!$AJ:$AJ)*'3、外观质量检验'!AL93)</f>
        <v/>
      </c>
      <c r="AI93" s="97" t="str">
        <f ca="1">IF('3、外观质量检验'!AN93="","",SUMIF(外观!$AI:$AJ,'3、外观质量检验'!AN93,外观!$AJ:$AJ)*'3、外观质量检验'!AO93)</f>
        <v/>
      </c>
      <c r="AJ93" s="97" t="str">
        <f ca="1">IF('3、外观质量检验'!AR93="","",SUMIF(外观!$AI:$AJ,'3、外观质量检验'!AR93,外观!$AJ:$AJ)*'3、外观质量检验'!AS93)</f>
        <v/>
      </c>
      <c r="AK93" s="97" t="str">
        <f ca="1">IF('3、外观质量检验'!AU93="","",SUMIF(外观!$AI:$AJ,'3、外观质量检验'!AU93,外观!$AJ:$AJ)*'3、外观质量检验'!AV93)</f>
        <v/>
      </c>
      <c r="AL93" s="97" t="str">
        <f ca="1">IF('3、外观质量检验'!AX93="","",SUMIF(外观!$AI:$AJ,'3、外观质量检验'!AX93,外观!$AJ:$AJ)*'3、外观质量检验'!AY93)</f>
        <v/>
      </c>
      <c r="AM93" s="97" t="str">
        <f ca="1">IF('3、外观质量检验'!BA93="","",SUMIF(外观!$AI:$AJ,'3、外观质量检验'!BA93,外观!$AJ:$AJ)*'3、外观质量检验'!BB93)</f>
        <v/>
      </c>
      <c r="AN93" s="97" t="str">
        <f ca="1">IF('3、外观质量检验'!BD93="","",SUMIF(外观!$AI:$AJ,'3、外观质量检验'!BD93,外观!$AJ:$AJ)*'3、外观质量检验'!BE93)</f>
        <v/>
      </c>
      <c r="AO93" s="97" t="str">
        <f ca="1">IF('3、外观质量检验'!BH93="","",SUMIF(外观!$AI:$AJ,'3、外观质量检验'!BH93,外观!$AJ:$AJ)*'3、外观质量检验'!BI93)</f>
        <v/>
      </c>
      <c r="AP93" s="97" t="str">
        <f ca="1">IF('3、外观质量检验'!BK93="","",SUMIF(外观!$AI:$AJ,'3、外观质量检验'!BK93,外观!$AJ:$AJ)*'3、外观质量检验'!BL93)</f>
        <v/>
      </c>
      <c r="AQ93" s="97" t="str">
        <f ca="1">IF('3、外观质量检验'!BN93="","",SUMIF(外观!$AI:$AJ,'3、外观质量检验'!BN93,外观!$AJ:$AJ)*'3、外观质量检验'!BO93)</f>
        <v/>
      </c>
      <c r="AR93" s="97" t="str">
        <f ca="1">IF('3、外观质量检验'!BQ93="","",SUMIF(外观!$AI:$AJ,'3、外观质量检验'!BQ93,外观!$AJ:$AJ)*'3、外观质量检验'!BR93)</f>
        <v/>
      </c>
      <c r="AS93" s="103" t="str">
        <f ca="1">IF('3、外观质量检验'!BT93="","",SUMIF(外观!$AI:$AJ,'3、外观质量检验'!BT93,外观!$AJ:$AJ)*'3、外观质量检验'!BU93)</f>
        <v/>
      </c>
      <c r="AT93" s="104" t="str">
        <f>IF(('4、感官质量检验'!L93="")+('4、感官质量检验'!M93="")+('4、感官质量检验'!N93="")+('4、感官质量检验'!O93="")+('4、感官质量检验'!P93="")+('4、感官质量检验'!Q93=""),"",SUM('4、感官质量检验'!L93:Q93))</f>
        <v/>
      </c>
      <c r="AU93" s="105" t="str">
        <f>IF('4、感官质量检验'!K93="","",'4、感官质量检验'!K93)</f>
        <v/>
      </c>
      <c r="AV93" s="106" t="str">
        <f>IF('4、感官质量检验'!D93="","",IF('4、感官质量检验'!D93="一类",85,IF('4、感官质量检验'!D93="二、三类",75,60)))</f>
        <v/>
      </c>
      <c r="AW93" s="109" t="str">
        <f>IF(AND(综合判定!AT93="",'4、感官质量检验'!K93=""),"",IF(OR('4、感官质量检验'!K93="异味",'4、感官质量检验'!K93="霉变",'4、感官质量检验'!K93="异味及霉变",综合判定!AT93&lt;AV93),"A类缺陷，批否",IF(综合判定!AT93&lt;('4、感官质量检验'!J93-2),"B类","合格")))</f>
        <v/>
      </c>
      <c r="AX93" s="110" t="str">
        <f>IF('5、主流烟气检验'!R93="","",IF(('5、主流烟气检验'!R93&lt;=4),1,IF(AND('5、主流烟气检验'!R93&gt;=5,'5、主流烟气检验'!R93&lt;=9),1.5,2)))</f>
        <v/>
      </c>
      <c r="AY93" s="106" t="str">
        <f>IF('5、主流烟气检验'!R93="","",IF('5、主流烟气检验'!R93&lt;=8,100,IF(AND('5、主流烟气检验'!R93&gt;=9,'5、主流烟气检验'!R93&lt;=12),80,0)))</f>
        <v/>
      </c>
      <c r="AZ93" s="106" t="str">
        <f>IF('5、主流烟气检验'!S93="","",IF(ABS('5、主流烟气检验'!R93-'5、主流烟气检验'!S93)&lt;=AX93,AY93,0))</f>
        <v/>
      </c>
      <c r="BA93" s="78" t="str">
        <f t="shared" si="8"/>
        <v/>
      </c>
      <c r="BB93" s="106" t="str">
        <f>IF('5、主流烟气检验'!T93="","",IF(('5、主流烟气检验'!T93&lt;=0.4),0.1,IF(AND('5、主流烟气检验'!T93&gt;=0.5,'5、主流烟气检验'!T93&lt;=1),0.2,0.3)))</f>
        <v/>
      </c>
      <c r="BC93" s="106" t="str">
        <f>IF('5、主流烟气检验'!U93="","",IF(ABS('5、主流烟气检验'!T93-'5、主流烟气检验'!U93)&lt;=BB93,100,0))</f>
        <v/>
      </c>
      <c r="BD93" s="106" t="str">
        <f>IF('5、主流烟气检验'!V93="","",IF(('5、主流烟气检验'!V93&lt;=4),1,IF(AND('5、主流烟气检验'!V93&gt;=5,'5、主流烟气检验'!V93&lt;=10),2,3)))</f>
        <v/>
      </c>
      <c r="BE93" s="106" t="str">
        <f>IF('5、主流烟气检验'!V93="","",IF('5、主流烟气检验'!V93&lt;=10,100,IF(AND('5、主流烟气检验'!V93&gt;=11,'5、主流烟气检验'!V93&lt;=15),80,0)))</f>
        <v/>
      </c>
      <c r="BF93" s="109" t="str">
        <f>IF('5、主流烟气检验'!W93="","",IF(ABS('5、主流烟气检验'!W93-'5、主流烟气检验'!V93)&lt;=BD93,BE93,0))</f>
        <v/>
      </c>
      <c r="BG93" s="113" t="str">
        <f ca="1" t="shared" si="5"/>
        <v/>
      </c>
    </row>
    <row r="94" ht="12" customHeight="1" spans="2:59">
      <c r="B94" s="77" t="str">
        <f>IF('1、包装标识检验'!B94="","",'1、包装标识检验'!B94)</f>
        <v/>
      </c>
      <c r="C94" s="78" t="str">
        <f>IF('1、包装标识检验'!C94="","",'1、包装标识检验'!C94)</f>
        <v/>
      </c>
      <c r="D94" s="78" t="str">
        <f>IF('1、包装标识检验'!D94="","",'1、包装标识检验'!D94)</f>
        <v/>
      </c>
      <c r="E94" s="78" t="str">
        <f>IF('1、包装标识检验'!E94="","",'1、包装标识检验'!E94)</f>
        <v/>
      </c>
      <c r="F94" s="79" t="str">
        <f>IF('1、包装标识检验'!F94="","",'1、包装标识检验'!F94)</f>
        <v/>
      </c>
      <c r="G94" s="78" t="str">
        <f>IF('1、包装标识检验'!G94="","",'1、包装标识检验'!G94)</f>
        <v/>
      </c>
      <c r="H94" s="78" t="str">
        <f>IF('1、包装标识检验'!H94="","",'1、包装标识检验'!H94)</f>
        <v/>
      </c>
      <c r="I94" s="88" t="str">
        <f>IF('1、包装标识检验'!I94="","",'1、包装标识检验'!I94)</f>
        <v/>
      </c>
      <c r="J94" s="89" t="str">
        <f>IF('1、包装标识检验'!J94="合格","合格",IF('1、包装标识检验'!J94="","",IF('1、包装标识检验'!J94="A类","A类，批否",IF('1、包装标识检验'!J94="B类","B类，合格"))))</f>
        <v/>
      </c>
      <c r="K94" s="90" t="str">
        <f>IF('1、包装标识检验'!J94="","",IF('1、包装标识检验'!J94="合格",100,IF('1、包装标识检验'!J94="A类",0,100-综合判定!J94)))</f>
        <v/>
      </c>
      <c r="L94" s="77" t="str">
        <f ca="1">IF(B94="","",100-SUM(综合判定!P94,综合判定!Q94,综合判定!R94,综合判定!S94,综合判定!T94,综合判定!U94,综合判定!W94,综合判定!V94,综合判定!X94,综合判定!Y94,综合判定!Z94,综合判定!AA94,综合判定!AB94,综合判定!AC94,综合判定!AD94,综合判定!AE94,综合判定!AF94,综合判定!AG94,综合判定!AH94,综合判定!AI94,综合判定!AJ94,综合判定!AK94,综合判定!AL94,综合判定!AM94,综合判定!AN94,综合判定!AO94,综合判定!AP94,综合判定!AQ94,综合判定!AR94,综合判定!AS94))</f>
        <v/>
      </c>
      <c r="M94" s="78" t="str">
        <f ca="1" t="shared" si="6"/>
        <v/>
      </c>
      <c r="N94" s="91" t="str">
        <f ca="1" t="shared" si="7"/>
        <v/>
      </c>
      <c r="O94" s="92"/>
      <c r="P94" s="93" t="str">
        <f>IF('2、物理特性检验'!L94="","",'2、物理特性检验'!L94*0.2)</f>
        <v/>
      </c>
      <c r="Q94" s="95" t="str">
        <f>IF('2、物理特性检验'!O94="","",'2、物理特性检验'!O94*0.5)</f>
        <v/>
      </c>
      <c r="R94" s="95" t="str">
        <f>IF('2、物理特性检验'!R94="","",'2、物理特性检验'!R94*0.2)</f>
        <v/>
      </c>
      <c r="S94" s="95" t="str">
        <f>IF('2、物理特性检验'!U94="","",'2、物理特性检验'!U94*1)</f>
        <v/>
      </c>
      <c r="T94" s="95" t="str">
        <f>IF('2、物理特性检验'!X94="","",'2、物理特性检验'!X94*0.5)</f>
        <v/>
      </c>
      <c r="U94" s="95" t="str">
        <f>IF('2、物理特性检验'!AA94="","",'2、物理特性检验'!AA94*0.2)</f>
        <v/>
      </c>
      <c r="V94" s="95" t="str">
        <f>IF('2、物理特性检验'!AH94="","",IF(('2、物理特性检验'!AH94&gt;13.5)+('2、物理特性检验'!AH94&lt;10.5),6,IF(ABS('2、物理特性检验'!AH94-'2、物理特性检验'!AI94)&gt;1,3,IF(ABS('2、物理特性检验'!AH94-'2、物理特性检验'!AI94)&gt;0.5,2,""))))</f>
        <v/>
      </c>
      <c r="W94" s="95" t="str">
        <f>IF('2、物理特性检验'!AG94="","",'2、物理特性检验'!AG94*15)</f>
        <v/>
      </c>
      <c r="X94" s="95" t="str">
        <f>IF('2、物理特性检验'!AJ94="","",IF(('2、物理特性检验'!AJ94&gt;=3)*('2、物理特性检验'!AL94=0),4,IF(('2、物理特性检验'!AJ94&gt;=3.5)*('2、物理特性检验'!AL94=1),4,"")))</f>
        <v/>
      </c>
      <c r="Y94" s="95" t="str">
        <f>IF('2、物理特性检验'!AK94="","",'2、物理特性检验'!AK94*5)</f>
        <v/>
      </c>
      <c r="Z94" s="97" t="str">
        <f ca="1">IF('3、外观质量检验'!L94="","",SUMIF(外观!$AI:$AJ,'3、外观质量检验'!L94,外观!$AJ:$AJ)*'3、外观质量检验'!M94)</f>
        <v/>
      </c>
      <c r="AA94" s="97" t="str">
        <f ca="1">IF('3、外观质量检验'!O94="","",SUMIF(外观!$AI:$AJ,'3、外观质量检验'!O94,外观!$AJ:$AJ)*'3、外观质量检验'!P94)</f>
        <v/>
      </c>
      <c r="AB94" s="97" t="str">
        <f ca="1">IF('3、外观质量检验'!R94="","",SUMIF(外观!$AI:$AJ,'3、外观质量检验'!R94,外观!$AJ:$AJ)*'3、外观质量检验'!S94)</f>
        <v/>
      </c>
      <c r="AC94" s="97" t="str">
        <f ca="1">IF('3、外观质量检验'!U94="","",SUMIF(外观!$AI:$AJ,'3、外观质量检验'!U94,外观!$AJ:$AJ)*'3、外观质量检验'!V94)</f>
        <v/>
      </c>
      <c r="AD94" s="97" t="str">
        <f ca="1">IF('3、外观质量检验'!X94="","",SUMIF(外观!$AI:$AJ,'3、外观质量检验'!X94,外观!$AJ:$AJ)*'3、外观质量检验'!Y94)</f>
        <v/>
      </c>
      <c r="AE94" s="97" t="str">
        <f ca="1">IF('3、外观质量检验'!AB94="","",SUMIF(外观!$AI:$AJ,'3、外观质量检验'!AB94,外观!$AJ:$AJ)*'3、外观质量检验'!AC94)</f>
        <v/>
      </c>
      <c r="AF94" s="97" t="str">
        <f ca="1">IF('3、外观质量检验'!AE94="","",SUMIF(外观!$AI:$AJ,'3、外观质量检验'!AE94,外观!$AJ:$AJ)*'3、外观质量检验'!AF94)</f>
        <v/>
      </c>
      <c r="AG94" s="97" t="str">
        <f ca="1">IF('3、外观质量检验'!AH94="","",SUMIF(外观!$AI:$AJ,'3、外观质量检验'!AH94,外观!$AJ:$AJ)*'3、外观质量检验'!AI94)</f>
        <v/>
      </c>
      <c r="AH94" s="97" t="str">
        <f ca="1">IF('3、外观质量检验'!AK94="","",SUMIF(外观!$AI:$AJ,'3、外观质量检验'!AK94,外观!$AJ:$AJ)*'3、外观质量检验'!AL94)</f>
        <v/>
      </c>
      <c r="AI94" s="97" t="str">
        <f ca="1">IF('3、外观质量检验'!AN94="","",SUMIF(外观!$AI:$AJ,'3、外观质量检验'!AN94,外观!$AJ:$AJ)*'3、外观质量检验'!AO94)</f>
        <v/>
      </c>
      <c r="AJ94" s="97" t="str">
        <f ca="1">IF('3、外观质量检验'!AR94="","",SUMIF(外观!$AI:$AJ,'3、外观质量检验'!AR94,外观!$AJ:$AJ)*'3、外观质量检验'!AS94)</f>
        <v/>
      </c>
      <c r="AK94" s="97" t="str">
        <f ca="1">IF('3、外观质量检验'!AU94="","",SUMIF(外观!$AI:$AJ,'3、外观质量检验'!AU94,外观!$AJ:$AJ)*'3、外观质量检验'!AV94)</f>
        <v/>
      </c>
      <c r="AL94" s="97" t="str">
        <f ca="1">IF('3、外观质量检验'!AX94="","",SUMIF(外观!$AI:$AJ,'3、外观质量检验'!AX94,外观!$AJ:$AJ)*'3、外观质量检验'!AY94)</f>
        <v/>
      </c>
      <c r="AM94" s="97" t="str">
        <f ca="1">IF('3、外观质量检验'!BA94="","",SUMIF(外观!$AI:$AJ,'3、外观质量检验'!BA94,外观!$AJ:$AJ)*'3、外观质量检验'!BB94)</f>
        <v/>
      </c>
      <c r="AN94" s="97" t="str">
        <f ca="1">IF('3、外观质量检验'!BD94="","",SUMIF(外观!$AI:$AJ,'3、外观质量检验'!BD94,外观!$AJ:$AJ)*'3、外观质量检验'!BE94)</f>
        <v/>
      </c>
      <c r="AO94" s="97" t="str">
        <f ca="1">IF('3、外观质量检验'!BH94="","",SUMIF(外观!$AI:$AJ,'3、外观质量检验'!BH94,外观!$AJ:$AJ)*'3、外观质量检验'!BI94)</f>
        <v/>
      </c>
      <c r="AP94" s="97" t="str">
        <f ca="1">IF('3、外观质量检验'!BK94="","",SUMIF(外观!$AI:$AJ,'3、外观质量检验'!BK94,外观!$AJ:$AJ)*'3、外观质量检验'!BL94)</f>
        <v/>
      </c>
      <c r="AQ94" s="97" t="str">
        <f ca="1">IF('3、外观质量检验'!BN94="","",SUMIF(外观!$AI:$AJ,'3、外观质量检验'!BN94,外观!$AJ:$AJ)*'3、外观质量检验'!BO94)</f>
        <v/>
      </c>
      <c r="AR94" s="97" t="str">
        <f ca="1">IF('3、外观质量检验'!BQ94="","",SUMIF(外观!$AI:$AJ,'3、外观质量检验'!BQ94,外观!$AJ:$AJ)*'3、外观质量检验'!BR94)</f>
        <v/>
      </c>
      <c r="AS94" s="103" t="str">
        <f ca="1">IF('3、外观质量检验'!BT94="","",SUMIF(外观!$AI:$AJ,'3、外观质量检验'!BT94,外观!$AJ:$AJ)*'3、外观质量检验'!BU94)</f>
        <v/>
      </c>
      <c r="AT94" s="104" t="str">
        <f>IF(('4、感官质量检验'!L94="")+('4、感官质量检验'!M94="")+('4、感官质量检验'!N94="")+('4、感官质量检验'!O94="")+('4、感官质量检验'!P94="")+('4、感官质量检验'!Q94=""),"",SUM('4、感官质量检验'!L94:Q94))</f>
        <v/>
      </c>
      <c r="AU94" s="105" t="str">
        <f>IF('4、感官质量检验'!K94="","",'4、感官质量检验'!K94)</f>
        <v/>
      </c>
      <c r="AV94" s="106" t="str">
        <f>IF('4、感官质量检验'!D94="","",IF('4、感官质量检验'!D94="一类",85,IF('4、感官质量检验'!D94="二、三类",75,60)))</f>
        <v/>
      </c>
      <c r="AW94" s="109" t="str">
        <f>IF(AND(综合判定!AT94="",'4、感官质量检验'!K94=""),"",IF(OR('4、感官质量检验'!K94="异味",'4、感官质量检验'!K94="霉变",'4、感官质量检验'!K94="异味及霉变",综合判定!AT94&lt;AV94),"A类缺陷，批否",IF(综合判定!AT94&lt;('4、感官质量检验'!J94-2),"B类","合格")))</f>
        <v/>
      </c>
      <c r="AX94" s="110" t="str">
        <f>IF('5、主流烟气检验'!R94="","",IF(('5、主流烟气检验'!R94&lt;=4),1,IF(AND('5、主流烟气检验'!R94&gt;=5,'5、主流烟气检验'!R94&lt;=9),1.5,2)))</f>
        <v/>
      </c>
      <c r="AY94" s="106" t="str">
        <f>IF('5、主流烟气检验'!R94="","",IF('5、主流烟气检验'!R94&lt;=8,100,IF(AND('5、主流烟气检验'!R94&gt;=9,'5、主流烟气检验'!R94&lt;=12),80,0)))</f>
        <v/>
      </c>
      <c r="AZ94" s="106" t="str">
        <f>IF('5、主流烟气检验'!S94="","",IF(ABS('5、主流烟气检验'!R94-'5、主流烟气检验'!S94)&lt;=AX94,AY94,0))</f>
        <v/>
      </c>
      <c r="BA94" s="78" t="str">
        <f t="shared" si="8"/>
        <v/>
      </c>
      <c r="BB94" s="106" t="str">
        <f>IF('5、主流烟气检验'!T94="","",IF(('5、主流烟气检验'!T94&lt;=0.4),0.1,IF(AND('5、主流烟气检验'!T94&gt;=0.5,'5、主流烟气检验'!T94&lt;=1),0.2,0.3)))</f>
        <v/>
      </c>
      <c r="BC94" s="106" t="str">
        <f>IF('5、主流烟气检验'!U94="","",IF(ABS('5、主流烟气检验'!T94-'5、主流烟气检验'!U94)&lt;=BB94,100,0))</f>
        <v/>
      </c>
      <c r="BD94" s="106" t="str">
        <f>IF('5、主流烟气检验'!V94="","",IF(('5、主流烟气检验'!V94&lt;=4),1,IF(AND('5、主流烟气检验'!V94&gt;=5,'5、主流烟气检验'!V94&lt;=10),2,3)))</f>
        <v/>
      </c>
      <c r="BE94" s="106" t="str">
        <f>IF('5、主流烟气检验'!V94="","",IF('5、主流烟气检验'!V94&lt;=10,100,IF(AND('5、主流烟气检验'!V94&gt;=11,'5、主流烟气检验'!V94&lt;=15),80,0)))</f>
        <v/>
      </c>
      <c r="BF94" s="109" t="str">
        <f>IF('5、主流烟气检验'!W94="","",IF(ABS('5、主流烟气检验'!W94-'5、主流烟气检验'!V94)&lt;=BD94,BE94,0))</f>
        <v/>
      </c>
      <c r="BG94" s="113" t="str">
        <f ca="1" t="shared" si="5"/>
        <v/>
      </c>
    </row>
    <row r="95" ht="12" customHeight="1" spans="2:59">
      <c r="B95" s="77" t="str">
        <f>IF('1、包装标识检验'!B95="","",'1、包装标识检验'!B95)</f>
        <v/>
      </c>
      <c r="C95" s="78" t="str">
        <f>IF('1、包装标识检验'!C95="","",'1、包装标识检验'!C95)</f>
        <v/>
      </c>
      <c r="D95" s="78" t="str">
        <f>IF('1、包装标识检验'!D95="","",'1、包装标识检验'!D95)</f>
        <v/>
      </c>
      <c r="E95" s="78" t="str">
        <f>IF('1、包装标识检验'!E95="","",'1、包装标识检验'!E95)</f>
        <v/>
      </c>
      <c r="F95" s="79" t="str">
        <f>IF('1、包装标识检验'!F95="","",'1、包装标识检验'!F95)</f>
        <v/>
      </c>
      <c r="G95" s="78" t="str">
        <f>IF('1、包装标识检验'!G95="","",'1、包装标识检验'!G95)</f>
        <v/>
      </c>
      <c r="H95" s="78" t="str">
        <f>IF('1、包装标识检验'!H95="","",'1、包装标识检验'!H95)</f>
        <v/>
      </c>
      <c r="I95" s="88" t="str">
        <f>IF('1、包装标识检验'!I95="","",'1、包装标识检验'!I95)</f>
        <v/>
      </c>
      <c r="J95" s="89" t="str">
        <f>IF('1、包装标识检验'!J95="合格","合格",IF('1、包装标识检验'!J95="","",IF('1、包装标识检验'!J95="A类","A类，批否",IF('1、包装标识检验'!J95="B类","B类，合格"))))</f>
        <v/>
      </c>
      <c r="K95" s="90" t="str">
        <f>IF('1、包装标识检验'!J95="","",IF('1、包装标识检验'!J95="合格",100,IF('1、包装标识检验'!J95="A类",0,100-综合判定!J95)))</f>
        <v/>
      </c>
      <c r="L95" s="77" t="str">
        <f ca="1">IF(B95="","",100-SUM(综合判定!P95,综合判定!Q95,综合判定!R95,综合判定!S95,综合判定!T95,综合判定!U95,综合判定!W95,综合判定!V95,综合判定!X95,综合判定!Y95,综合判定!Z95,综合判定!AA95,综合判定!AB95,综合判定!AC95,综合判定!AD95,综合判定!AE95,综合判定!AF95,综合判定!AG95,综合判定!AH95,综合判定!AI95,综合判定!AJ95,综合判定!AK95,综合判定!AL95,综合判定!AM95,综合判定!AN95,综合判定!AO95,综合判定!AP95,综合判定!AQ95,综合判定!AR95,综合判定!AS95))</f>
        <v/>
      </c>
      <c r="M95" s="78" t="str">
        <f ca="1" t="shared" si="6"/>
        <v/>
      </c>
      <c r="N95" s="91" t="str">
        <f ca="1" t="shared" si="7"/>
        <v/>
      </c>
      <c r="O95" s="92"/>
      <c r="P95" s="93" t="str">
        <f>IF('2、物理特性检验'!L95="","",'2、物理特性检验'!L95*0.2)</f>
        <v/>
      </c>
      <c r="Q95" s="95" t="str">
        <f>IF('2、物理特性检验'!O95="","",'2、物理特性检验'!O95*0.5)</f>
        <v/>
      </c>
      <c r="R95" s="95" t="str">
        <f>IF('2、物理特性检验'!R95="","",'2、物理特性检验'!R95*0.2)</f>
        <v/>
      </c>
      <c r="S95" s="95" t="str">
        <f>IF('2、物理特性检验'!U95="","",'2、物理特性检验'!U95*1)</f>
        <v/>
      </c>
      <c r="T95" s="95" t="str">
        <f>IF('2、物理特性检验'!X95="","",'2、物理特性检验'!X95*0.5)</f>
        <v/>
      </c>
      <c r="U95" s="95" t="str">
        <f>IF('2、物理特性检验'!AA95="","",'2、物理特性检验'!AA95*0.2)</f>
        <v/>
      </c>
      <c r="V95" s="95" t="str">
        <f>IF('2、物理特性检验'!AH95="","",IF(('2、物理特性检验'!AH95&gt;13.5)+('2、物理特性检验'!AH95&lt;10.5),6,IF(ABS('2、物理特性检验'!AH95-'2、物理特性检验'!AI95)&gt;1,3,IF(ABS('2、物理特性检验'!AH95-'2、物理特性检验'!AI95)&gt;0.5,2,""))))</f>
        <v/>
      </c>
      <c r="W95" s="95" t="str">
        <f>IF('2、物理特性检验'!AG95="","",'2、物理特性检验'!AG95*15)</f>
        <v/>
      </c>
      <c r="X95" s="95" t="str">
        <f>IF('2、物理特性检验'!AJ95="","",IF(('2、物理特性检验'!AJ95&gt;=3)*('2、物理特性检验'!AL95=0),4,IF(('2、物理特性检验'!AJ95&gt;=3.5)*('2、物理特性检验'!AL95=1),4,"")))</f>
        <v/>
      </c>
      <c r="Y95" s="95" t="str">
        <f>IF('2、物理特性检验'!AK95="","",'2、物理特性检验'!AK95*5)</f>
        <v/>
      </c>
      <c r="Z95" s="97" t="str">
        <f ca="1">IF('3、外观质量检验'!L95="","",SUMIF(外观!$AI:$AJ,'3、外观质量检验'!L95,外观!$AJ:$AJ)*'3、外观质量检验'!M95)</f>
        <v/>
      </c>
      <c r="AA95" s="97" t="str">
        <f ca="1">IF('3、外观质量检验'!O95="","",SUMIF(外观!$AI:$AJ,'3、外观质量检验'!O95,外观!$AJ:$AJ)*'3、外观质量检验'!P95)</f>
        <v/>
      </c>
      <c r="AB95" s="97" t="str">
        <f ca="1">IF('3、外观质量检验'!R95="","",SUMIF(外观!$AI:$AJ,'3、外观质量检验'!R95,外观!$AJ:$AJ)*'3、外观质量检验'!S95)</f>
        <v/>
      </c>
      <c r="AC95" s="97" t="str">
        <f ca="1">IF('3、外观质量检验'!U95="","",SUMIF(外观!$AI:$AJ,'3、外观质量检验'!U95,外观!$AJ:$AJ)*'3、外观质量检验'!V95)</f>
        <v/>
      </c>
      <c r="AD95" s="97" t="str">
        <f ca="1">IF('3、外观质量检验'!X95="","",SUMIF(外观!$AI:$AJ,'3、外观质量检验'!X95,外观!$AJ:$AJ)*'3、外观质量检验'!Y95)</f>
        <v/>
      </c>
      <c r="AE95" s="97" t="str">
        <f ca="1">IF('3、外观质量检验'!AB95="","",SUMIF(外观!$AI:$AJ,'3、外观质量检验'!AB95,外观!$AJ:$AJ)*'3、外观质量检验'!AC95)</f>
        <v/>
      </c>
      <c r="AF95" s="97" t="str">
        <f ca="1">IF('3、外观质量检验'!AE95="","",SUMIF(外观!$AI:$AJ,'3、外观质量检验'!AE95,外观!$AJ:$AJ)*'3、外观质量检验'!AF95)</f>
        <v/>
      </c>
      <c r="AG95" s="97" t="str">
        <f ca="1">IF('3、外观质量检验'!AH95="","",SUMIF(外观!$AI:$AJ,'3、外观质量检验'!AH95,外观!$AJ:$AJ)*'3、外观质量检验'!AI95)</f>
        <v/>
      </c>
      <c r="AH95" s="97" t="str">
        <f ca="1">IF('3、外观质量检验'!AK95="","",SUMIF(外观!$AI:$AJ,'3、外观质量检验'!AK95,外观!$AJ:$AJ)*'3、外观质量检验'!AL95)</f>
        <v/>
      </c>
      <c r="AI95" s="97" t="str">
        <f ca="1">IF('3、外观质量检验'!AN95="","",SUMIF(外观!$AI:$AJ,'3、外观质量检验'!AN95,外观!$AJ:$AJ)*'3、外观质量检验'!AO95)</f>
        <v/>
      </c>
      <c r="AJ95" s="97" t="str">
        <f ca="1">IF('3、外观质量检验'!AR95="","",SUMIF(外观!$AI:$AJ,'3、外观质量检验'!AR95,外观!$AJ:$AJ)*'3、外观质量检验'!AS95)</f>
        <v/>
      </c>
      <c r="AK95" s="97" t="str">
        <f ca="1">IF('3、外观质量检验'!AU95="","",SUMIF(外观!$AI:$AJ,'3、外观质量检验'!AU95,外观!$AJ:$AJ)*'3、外观质量检验'!AV95)</f>
        <v/>
      </c>
      <c r="AL95" s="97" t="str">
        <f ca="1">IF('3、外观质量检验'!AX95="","",SUMIF(外观!$AI:$AJ,'3、外观质量检验'!AX95,外观!$AJ:$AJ)*'3、外观质量检验'!AY95)</f>
        <v/>
      </c>
      <c r="AM95" s="97" t="str">
        <f ca="1">IF('3、外观质量检验'!BA95="","",SUMIF(外观!$AI:$AJ,'3、外观质量检验'!BA95,外观!$AJ:$AJ)*'3、外观质量检验'!BB95)</f>
        <v/>
      </c>
      <c r="AN95" s="97" t="str">
        <f ca="1">IF('3、外观质量检验'!BD95="","",SUMIF(外观!$AI:$AJ,'3、外观质量检验'!BD95,外观!$AJ:$AJ)*'3、外观质量检验'!BE95)</f>
        <v/>
      </c>
      <c r="AO95" s="97" t="str">
        <f ca="1">IF('3、外观质量检验'!BH95="","",SUMIF(外观!$AI:$AJ,'3、外观质量检验'!BH95,外观!$AJ:$AJ)*'3、外观质量检验'!BI95)</f>
        <v/>
      </c>
      <c r="AP95" s="97" t="str">
        <f ca="1">IF('3、外观质量检验'!BK95="","",SUMIF(外观!$AI:$AJ,'3、外观质量检验'!BK95,外观!$AJ:$AJ)*'3、外观质量检验'!BL95)</f>
        <v/>
      </c>
      <c r="AQ95" s="97" t="str">
        <f ca="1">IF('3、外观质量检验'!BN95="","",SUMIF(外观!$AI:$AJ,'3、外观质量检验'!BN95,外观!$AJ:$AJ)*'3、外观质量检验'!BO95)</f>
        <v/>
      </c>
      <c r="AR95" s="97" t="str">
        <f ca="1">IF('3、外观质量检验'!BQ95="","",SUMIF(外观!$AI:$AJ,'3、外观质量检验'!BQ95,外观!$AJ:$AJ)*'3、外观质量检验'!BR95)</f>
        <v/>
      </c>
      <c r="AS95" s="103" t="str">
        <f ca="1">IF('3、外观质量检验'!BT95="","",SUMIF(外观!$AI:$AJ,'3、外观质量检验'!BT95,外观!$AJ:$AJ)*'3、外观质量检验'!BU95)</f>
        <v/>
      </c>
      <c r="AT95" s="104" t="str">
        <f>IF(('4、感官质量检验'!L95="")+('4、感官质量检验'!M95="")+('4、感官质量检验'!N95="")+('4、感官质量检验'!O95="")+('4、感官质量检验'!P95="")+('4、感官质量检验'!Q95=""),"",SUM('4、感官质量检验'!L95:Q95))</f>
        <v/>
      </c>
      <c r="AU95" s="105" t="str">
        <f>IF('4、感官质量检验'!K95="","",'4、感官质量检验'!K95)</f>
        <v/>
      </c>
      <c r="AV95" s="106" t="str">
        <f>IF('4、感官质量检验'!D95="","",IF('4、感官质量检验'!D95="一类",85,IF('4、感官质量检验'!D95="二、三类",75,60)))</f>
        <v/>
      </c>
      <c r="AW95" s="109" t="str">
        <f>IF(AND(综合判定!AT95="",'4、感官质量检验'!K95=""),"",IF(OR('4、感官质量检验'!K95="异味",'4、感官质量检验'!K95="霉变",'4、感官质量检验'!K95="异味及霉变",综合判定!AT95&lt;AV95),"A类缺陷，批否",IF(综合判定!AT95&lt;('4、感官质量检验'!J95-2),"B类","合格")))</f>
        <v/>
      </c>
      <c r="AX95" s="110" t="str">
        <f>IF('5、主流烟气检验'!R95="","",IF(('5、主流烟气检验'!R95&lt;=4),1,IF(AND('5、主流烟气检验'!R95&gt;=5,'5、主流烟气检验'!R95&lt;=9),1.5,2)))</f>
        <v/>
      </c>
      <c r="AY95" s="106" t="str">
        <f>IF('5、主流烟气检验'!R95="","",IF('5、主流烟气检验'!R95&lt;=8,100,IF(AND('5、主流烟气检验'!R95&gt;=9,'5、主流烟气检验'!R95&lt;=12),80,0)))</f>
        <v/>
      </c>
      <c r="AZ95" s="106" t="str">
        <f>IF('5、主流烟气检验'!S95="","",IF(ABS('5、主流烟气检验'!R95-'5、主流烟气检验'!S95)&lt;=AX95,AY95,0))</f>
        <v/>
      </c>
      <c r="BA95" s="78" t="str">
        <f t="shared" si="8"/>
        <v/>
      </c>
      <c r="BB95" s="106" t="str">
        <f>IF('5、主流烟气检验'!T95="","",IF(('5、主流烟气检验'!T95&lt;=0.4),0.1,IF(AND('5、主流烟气检验'!T95&gt;=0.5,'5、主流烟气检验'!T95&lt;=1),0.2,0.3)))</f>
        <v/>
      </c>
      <c r="BC95" s="106" t="str">
        <f>IF('5、主流烟气检验'!U95="","",IF(ABS('5、主流烟气检验'!T95-'5、主流烟气检验'!U95)&lt;=BB95,100,0))</f>
        <v/>
      </c>
      <c r="BD95" s="106" t="str">
        <f>IF('5、主流烟气检验'!V95="","",IF(('5、主流烟气检验'!V95&lt;=4),1,IF(AND('5、主流烟气检验'!V95&gt;=5,'5、主流烟气检验'!V95&lt;=10),2,3)))</f>
        <v/>
      </c>
      <c r="BE95" s="106" t="str">
        <f>IF('5、主流烟气检验'!V95="","",IF('5、主流烟气检验'!V95&lt;=10,100,IF(AND('5、主流烟气检验'!V95&gt;=11,'5、主流烟气检验'!V95&lt;=15),80,0)))</f>
        <v/>
      </c>
      <c r="BF95" s="109" t="str">
        <f>IF('5、主流烟气检验'!W95="","",IF(ABS('5、主流烟气检验'!W95-'5、主流烟气检验'!V95)&lt;=BD95,BE95,0))</f>
        <v/>
      </c>
      <c r="BG95" s="113" t="str">
        <f ca="1" t="shared" si="5"/>
        <v/>
      </c>
    </row>
    <row r="96" ht="12" customHeight="1" spans="2:59">
      <c r="B96" s="77" t="str">
        <f>IF('1、包装标识检验'!B96="","",'1、包装标识检验'!B96)</f>
        <v/>
      </c>
      <c r="C96" s="78" t="str">
        <f>IF('1、包装标识检验'!C96="","",'1、包装标识检验'!C96)</f>
        <v/>
      </c>
      <c r="D96" s="78" t="str">
        <f>IF('1、包装标识检验'!D96="","",'1、包装标识检验'!D96)</f>
        <v/>
      </c>
      <c r="E96" s="78" t="str">
        <f>IF('1、包装标识检验'!E96="","",'1、包装标识检验'!E96)</f>
        <v/>
      </c>
      <c r="F96" s="79" t="str">
        <f>IF('1、包装标识检验'!F96="","",'1、包装标识检验'!F96)</f>
        <v/>
      </c>
      <c r="G96" s="78" t="str">
        <f>IF('1、包装标识检验'!G96="","",'1、包装标识检验'!G96)</f>
        <v/>
      </c>
      <c r="H96" s="78" t="str">
        <f>IF('1、包装标识检验'!H96="","",'1、包装标识检验'!H96)</f>
        <v/>
      </c>
      <c r="I96" s="88" t="str">
        <f>IF('1、包装标识检验'!I96="","",'1、包装标识检验'!I96)</f>
        <v/>
      </c>
      <c r="J96" s="89" t="str">
        <f>IF('1、包装标识检验'!J96="合格","合格",IF('1、包装标识检验'!J96="","",IF('1、包装标识检验'!J96="A类","A类，批否",IF('1、包装标识检验'!J96="B类","B类，合格"))))</f>
        <v/>
      </c>
      <c r="K96" s="90" t="str">
        <f>IF('1、包装标识检验'!J96="","",IF('1、包装标识检验'!J96="合格",100,IF('1、包装标识检验'!J96="A类",0,100-综合判定!J96)))</f>
        <v/>
      </c>
      <c r="L96" s="77" t="str">
        <f ca="1">IF(B96="","",100-SUM(综合判定!P96,综合判定!Q96,综合判定!R96,综合判定!S96,综合判定!T96,综合判定!U96,综合判定!W96,综合判定!V96,综合判定!X96,综合判定!Y96,综合判定!Z96,综合判定!AA96,综合判定!AB96,综合判定!AC96,综合判定!AD96,综合判定!AE96,综合判定!AF96,综合判定!AG96,综合判定!AH96,综合判定!AI96,综合判定!AJ96,综合判定!AK96,综合判定!AL96,综合判定!AM96,综合判定!AN96,综合判定!AO96,综合判定!AP96,综合判定!AQ96,综合判定!AR96,综合判定!AS96))</f>
        <v/>
      </c>
      <c r="M96" s="78" t="str">
        <f ca="1" t="shared" si="6"/>
        <v/>
      </c>
      <c r="N96" s="91" t="str">
        <f ca="1" t="shared" si="7"/>
        <v/>
      </c>
      <c r="O96" s="92"/>
      <c r="P96" s="93" t="str">
        <f>IF('2、物理特性检验'!L96="","",'2、物理特性检验'!L96*0.2)</f>
        <v/>
      </c>
      <c r="Q96" s="95" t="str">
        <f>IF('2、物理特性检验'!O96="","",'2、物理特性检验'!O96*0.5)</f>
        <v/>
      </c>
      <c r="R96" s="95" t="str">
        <f>IF('2、物理特性检验'!R96="","",'2、物理特性检验'!R96*0.2)</f>
        <v/>
      </c>
      <c r="S96" s="95" t="str">
        <f>IF('2、物理特性检验'!U96="","",'2、物理特性检验'!U96*1)</f>
        <v/>
      </c>
      <c r="T96" s="95" t="str">
        <f>IF('2、物理特性检验'!X96="","",'2、物理特性检验'!X96*0.5)</f>
        <v/>
      </c>
      <c r="U96" s="95" t="str">
        <f>IF('2、物理特性检验'!AA96="","",'2、物理特性检验'!AA96*0.2)</f>
        <v/>
      </c>
      <c r="V96" s="95" t="str">
        <f>IF('2、物理特性检验'!AH96="","",IF(('2、物理特性检验'!AH96&gt;13.5)+('2、物理特性检验'!AH96&lt;10.5),6,IF(ABS('2、物理特性检验'!AH96-'2、物理特性检验'!AI96)&gt;1,3,IF(ABS('2、物理特性检验'!AH96-'2、物理特性检验'!AI96)&gt;0.5,2,""))))</f>
        <v/>
      </c>
      <c r="W96" s="95" t="str">
        <f>IF('2、物理特性检验'!AG96="","",'2、物理特性检验'!AG96*15)</f>
        <v/>
      </c>
      <c r="X96" s="95" t="str">
        <f>IF('2、物理特性检验'!AJ96="","",IF(('2、物理特性检验'!AJ96&gt;=3)*('2、物理特性检验'!AL96=0),4,IF(('2、物理特性检验'!AJ96&gt;=3.5)*('2、物理特性检验'!AL96=1),4,"")))</f>
        <v/>
      </c>
      <c r="Y96" s="95" t="str">
        <f>IF('2、物理特性检验'!AK96="","",'2、物理特性检验'!AK96*5)</f>
        <v/>
      </c>
      <c r="Z96" s="97" t="str">
        <f ca="1">IF('3、外观质量检验'!L96="","",SUMIF(外观!$AI:$AJ,'3、外观质量检验'!L96,外观!$AJ:$AJ)*'3、外观质量检验'!M96)</f>
        <v/>
      </c>
      <c r="AA96" s="97" t="str">
        <f ca="1">IF('3、外观质量检验'!O96="","",SUMIF(外观!$AI:$AJ,'3、外观质量检验'!O96,外观!$AJ:$AJ)*'3、外观质量检验'!P96)</f>
        <v/>
      </c>
      <c r="AB96" s="97" t="str">
        <f ca="1">IF('3、外观质量检验'!R96="","",SUMIF(外观!$AI:$AJ,'3、外观质量检验'!R96,外观!$AJ:$AJ)*'3、外观质量检验'!S96)</f>
        <v/>
      </c>
      <c r="AC96" s="97" t="str">
        <f ca="1">IF('3、外观质量检验'!U96="","",SUMIF(外观!$AI:$AJ,'3、外观质量检验'!U96,外观!$AJ:$AJ)*'3、外观质量检验'!V96)</f>
        <v/>
      </c>
      <c r="AD96" s="97" t="str">
        <f ca="1">IF('3、外观质量检验'!X96="","",SUMIF(外观!$AI:$AJ,'3、外观质量检验'!X96,外观!$AJ:$AJ)*'3、外观质量检验'!Y96)</f>
        <v/>
      </c>
      <c r="AE96" s="97" t="str">
        <f ca="1">IF('3、外观质量检验'!AB96="","",SUMIF(外观!$AI:$AJ,'3、外观质量检验'!AB96,外观!$AJ:$AJ)*'3、外观质量检验'!AC96)</f>
        <v/>
      </c>
      <c r="AF96" s="97" t="str">
        <f ca="1">IF('3、外观质量检验'!AE96="","",SUMIF(外观!$AI:$AJ,'3、外观质量检验'!AE96,外观!$AJ:$AJ)*'3、外观质量检验'!AF96)</f>
        <v/>
      </c>
      <c r="AG96" s="97" t="str">
        <f ca="1">IF('3、外观质量检验'!AH96="","",SUMIF(外观!$AI:$AJ,'3、外观质量检验'!AH96,外观!$AJ:$AJ)*'3、外观质量检验'!AI96)</f>
        <v/>
      </c>
      <c r="AH96" s="97" t="str">
        <f ca="1">IF('3、外观质量检验'!AK96="","",SUMIF(外观!$AI:$AJ,'3、外观质量检验'!AK96,外观!$AJ:$AJ)*'3、外观质量检验'!AL96)</f>
        <v/>
      </c>
      <c r="AI96" s="97" t="str">
        <f ca="1">IF('3、外观质量检验'!AN96="","",SUMIF(外观!$AI:$AJ,'3、外观质量检验'!AN96,外观!$AJ:$AJ)*'3、外观质量检验'!AO96)</f>
        <v/>
      </c>
      <c r="AJ96" s="97" t="str">
        <f ca="1">IF('3、外观质量检验'!AR96="","",SUMIF(外观!$AI:$AJ,'3、外观质量检验'!AR96,外观!$AJ:$AJ)*'3、外观质量检验'!AS96)</f>
        <v/>
      </c>
      <c r="AK96" s="97" t="str">
        <f ca="1">IF('3、外观质量检验'!AU96="","",SUMIF(外观!$AI:$AJ,'3、外观质量检验'!AU96,外观!$AJ:$AJ)*'3、外观质量检验'!AV96)</f>
        <v/>
      </c>
      <c r="AL96" s="97" t="str">
        <f ca="1">IF('3、外观质量检验'!AX96="","",SUMIF(外观!$AI:$AJ,'3、外观质量检验'!AX96,外观!$AJ:$AJ)*'3、外观质量检验'!AY96)</f>
        <v/>
      </c>
      <c r="AM96" s="97" t="str">
        <f ca="1">IF('3、外观质量检验'!BA96="","",SUMIF(外观!$AI:$AJ,'3、外观质量检验'!BA96,外观!$AJ:$AJ)*'3、外观质量检验'!BB96)</f>
        <v/>
      </c>
      <c r="AN96" s="97" t="str">
        <f ca="1">IF('3、外观质量检验'!BD96="","",SUMIF(外观!$AI:$AJ,'3、外观质量检验'!BD96,外观!$AJ:$AJ)*'3、外观质量检验'!BE96)</f>
        <v/>
      </c>
      <c r="AO96" s="97" t="str">
        <f ca="1">IF('3、外观质量检验'!BH96="","",SUMIF(外观!$AI:$AJ,'3、外观质量检验'!BH96,外观!$AJ:$AJ)*'3、外观质量检验'!BI96)</f>
        <v/>
      </c>
      <c r="AP96" s="97" t="str">
        <f ca="1">IF('3、外观质量检验'!BK96="","",SUMIF(外观!$AI:$AJ,'3、外观质量检验'!BK96,外观!$AJ:$AJ)*'3、外观质量检验'!BL96)</f>
        <v/>
      </c>
      <c r="AQ96" s="97" t="str">
        <f ca="1">IF('3、外观质量检验'!BN96="","",SUMIF(外观!$AI:$AJ,'3、外观质量检验'!BN96,外观!$AJ:$AJ)*'3、外观质量检验'!BO96)</f>
        <v/>
      </c>
      <c r="AR96" s="97" t="str">
        <f ca="1">IF('3、外观质量检验'!BQ96="","",SUMIF(外观!$AI:$AJ,'3、外观质量检验'!BQ96,外观!$AJ:$AJ)*'3、外观质量检验'!BR96)</f>
        <v/>
      </c>
      <c r="AS96" s="103" t="str">
        <f ca="1">IF('3、外观质量检验'!BT96="","",SUMIF(外观!$AI:$AJ,'3、外观质量检验'!BT96,外观!$AJ:$AJ)*'3、外观质量检验'!BU96)</f>
        <v/>
      </c>
      <c r="AT96" s="104" t="str">
        <f>IF(('4、感官质量检验'!L96="")+('4、感官质量检验'!M96="")+('4、感官质量检验'!N96="")+('4、感官质量检验'!O96="")+('4、感官质量检验'!P96="")+('4、感官质量检验'!Q96=""),"",SUM('4、感官质量检验'!L96:Q96))</f>
        <v/>
      </c>
      <c r="AU96" s="105" t="str">
        <f>IF('4、感官质量检验'!K96="","",'4、感官质量检验'!K96)</f>
        <v/>
      </c>
      <c r="AV96" s="106" t="str">
        <f>IF('4、感官质量检验'!D96="","",IF('4、感官质量检验'!D96="一类",85,IF('4、感官质量检验'!D96="二、三类",75,60)))</f>
        <v/>
      </c>
      <c r="AW96" s="109" t="str">
        <f>IF(AND(综合判定!AT96="",'4、感官质量检验'!K96=""),"",IF(OR('4、感官质量检验'!K96="异味",'4、感官质量检验'!K96="霉变",'4、感官质量检验'!K96="异味及霉变",综合判定!AT96&lt;AV96),"A类缺陷，批否",IF(综合判定!AT96&lt;('4、感官质量检验'!J96-2),"B类","合格")))</f>
        <v/>
      </c>
      <c r="AX96" s="110" t="str">
        <f>IF('5、主流烟气检验'!R96="","",IF(('5、主流烟气检验'!R96&lt;=4),1,IF(AND('5、主流烟气检验'!R96&gt;=5,'5、主流烟气检验'!R96&lt;=9),1.5,2)))</f>
        <v/>
      </c>
      <c r="AY96" s="106" t="str">
        <f>IF('5、主流烟气检验'!R96="","",IF('5、主流烟气检验'!R96&lt;=8,100,IF(AND('5、主流烟气检验'!R96&gt;=9,'5、主流烟气检验'!R96&lt;=12),80,0)))</f>
        <v/>
      </c>
      <c r="AZ96" s="106" t="str">
        <f>IF('5、主流烟气检验'!S96="","",IF(ABS('5、主流烟气检验'!R96-'5、主流烟气检验'!S96)&lt;=AX96,AY96,0))</f>
        <v/>
      </c>
      <c r="BA96" s="78" t="str">
        <f t="shared" si="8"/>
        <v/>
      </c>
      <c r="BB96" s="106" t="str">
        <f>IF('5、主流烟气检验'!T96="","",IF(('5、主流烟气检验'!T96&lt;=0.4),0.1,IF(AND('5、主流烟气检验'!T96&gt;=0.5,'5、主流烟气检验'!T96&lt;=1),0.2,0.3)))</f>
        <v/>
      </c>
      <c r="BC96" s="106" t="str">
        <f>IF('5、主流烟气检验'!U96="","",IF(ABS('5、主流烟气检验'!T96-'5、主流烟气检验'!U96)&lt;=BB96,100,0))</f>
        <v/>
      </c>
      <c r="BD96" s="106" t="str">
        <f>IF('5、主流烟气检验'!V96="","",IF(('5、主流烟气检验'!V96&lt;=4),1,IF(AND('5、主流烟气检验'!V96&gt;=5,'5、主流烟气检验'!V96&lt;=10),2,3)))</f>
        <v/>
      </c>
      <c r="BE96" s="106" t="str">
        <f>IF('5、主流烟气检验'!V96="","",IF('5、主流烟气检验'!V96&lt;=10,100,IF(AND('5、主流烟气检验'!V96&gt;=11,'5、主流烟气检验'!V96&lt;=15),80,0)))</f>
        <v/>
      </c>
      <c r="BF96" s="109" t="str">
        <f>IF('5、主流烟气检验'!W96="","",IF(ABS('5、主流烟气检验'!W96-'5、主流烟气检验'!V96)&lt;=BD96,BE96,0))</f>
        <v/>
      </c>
      <c r="BG96" s="113" t="str">
        <f ca="1" t="shared" si="5"/>
        <v/>
      </c>
    </row>
    <row r="97" ht="12" customHeight="1" spans="2:59">
      <c r="B97" s="77" t="str">
        <f>IF('1、包装标识检验'!B97="","",'1、包装标识检验'!B97)</f>
        <v/>
      </c>
      <c r="C97" s="78" t="str">
        <f>IF('1、包装标识检验'!C97="","",'1、包装标识检验'!C97)</f>
        <v/>
      </c>
      <c r="D97" s="78" t="str">
        <f>IF('1、包装标识检验'!D97="","",'1、包装标识检验'!D97)</f>
        <v/>
      </c>
      <c r="E97" s="78" t="str">
        <f>IF('1、包装标识检验'!E97="","",'1、包装标识检验'!E97)</f>
        <v/>
      </c>
      <c r="F97" s="79" t="str">
        <f>IF('1、包装标识检验'!F97="","",'1、包装标识检验'!F97)</f>
        <v/>
      </c>
      <c r="G97" s="78" t="str">
        <f>IF('1、包装标识检验'!G97="","",'1、包装标识检验'!G97)</f>
        <v/>
      </c>
      <c r="H97" s="78" t="str">
        <f>IF('1、包装标识检验'!H97="","",'1、包装标识检验'!H97)</f>
        <v/>
      </c>
      <c r="I97" s="88" t="str">
        <f>IF('1、包装标识检验'!I97="","",'1、包装标识检验'!I97)</f>
        <v/>
      </c>
      <c r="J97" s="89" t="str">
        <f>IF('1、包装标识检验'!J97="合格","合格",IF('1、包装标识检验'!J97="","",IF('1、包装标识检验'!J97="A类","A类，批否",IF('1、包装标识检验'!J97="B类","B类，合格"))))</f>
        <v/>
      </c>
      <c r="K97" s="90" t="str">
        <f>IF('1、包装标识检验'!J97="","",IF('1、包装标识检验'!J97="合格",100,IF('1、包装标识检验'!J97="A类",0,100-综合判定!J97)))</f>
        <v/>
      </c>
      <c r="L97" s="77" t="str">
        <f ca="1">IF(B97="","",100-SUM(综合判定!P97,综合判定!Q97,综合判定!R97,综合判定!S97,综合判定!T97,综合判定!U97,综合判定!W97,综合判定!V97,综合判定!X97,综合判定!Y97,综合判定!Z97,综合判定!AA97,综合判定!AB97,综合判定!AC97,综合判定!AD97,综合判定!AE97,综合判定!AF97,综合判定!AG97,综合判定!AH97,综合判定!AI97,综合判定!AJ97,综合判定!AK97,综合判定!AL97,综合判定!AM97,综合判定!AN97,综合判定!AO97,综合判定!AP97,综合判定!AQ97,综合判定!AR97,综合判定!AS97))</f>
        <v/>
      </c>
      <c r="M97" s="78" t="str">
        <f ca="1" t="shared" si="6"/>
        <v/>
      </c>
      <c r="N97" s="91" t="str">
        <f ca="1" t="shared" si="7"/>
        <v/>
      </c>
      <c r="O97" s="92"/>
      <c r="P97" s="93" t="str">
        <f>IF('2、物理特性检验'!L97="","",'2、物理特性检验'!L97*0.2)</f>
        <v/>
      </c>
      <c r="Q97" s="95" t="str">
        <f>IF('2、物理特性检验'!O97="","",'2、物理特性检验'!O97*0.5)</f>
        <v/>
      </c>
      <c r="R97" s="95" t="str">
        <f>IF('2、物理特性检验'!R97="","",'2、物理特性检验'!R97*0.2)</f>
        <v/>
      </c>
      <c r="S97" s="95" t="str">
        <f>IF('2、物理特性检验'!U97="","",'2、物理特性检验'!U97*1)</f>
        <v/>
      </c>
      <c r="T97" s="95" t="str">
        <f>IF('2、物理特性检验'!X97="","",'2、物理特性检验'!X97*0.5)</f>
        <v/>
      </c>
      <c r="U97" s="95" t="str">
        <f>IF('2、物理特性检验'!AA97="","",'2、物理特性检验'!AA97*0.2)</f>
        <v/>
      </c>
      <c r="V97" s="95" t="str">
        <f>IF('2、物理特性检验'!AH97="","",IF(('2、物理特性检验'!AH97&gt;13.5)+('2、物理特性检验'!AH97&lt;10.5),6,IF(ABS('2、物理特性检验'!AH97-'2、物理特性检验'!AI97)&gt;1,3,IF(ABS('2、物理特性检验'!AH97-'2、物理特性检验'!AI97)&gt;0.5,2,""))))</f>
        <v/>
      </c>
      <c r="W97" s="95" t="str">
        <f>IF('2、物理特性检验'!AG97="","",'2、物理特性检验'!AG97*15)</f>
        <v/>
      </c>
      <c r="X97" s="95" t="str">
        <f>IF('2、物理特性检验'!AJ97="","",IF(('2、物理特性检验'!AJ97&gt;=3)*('2、物理特性检验'!AL97=0),4,IF(('2、物理特性检验'!AJ97&gt;=3.5)*('2、物理特性检验'!AL97=1),4,"")))</f>
        <v/>
      </c>
      <c r="Y97" s="95" t="str">
        <f>IF('2、物理特性检验'!AK97="","",'2、物理特性检验'!AK97*5)</f>
        <v/>
      </c>
      <c r="Z97" s="97" t="str">
        <f ca="1">IF('3、外观质量检验'!L97="","",SUMIF(外观!$AI:$AJ,'3、外观质量检验'!L97,外观!$AJ:$AJ)*'3、外观质量检验'!M97)</f>
        <v/>
      </c>
      <c r="AA97" s="97" t="str">
        <f ca="1">IF('3、外观质量检验'!O97="","",SUMIF(外观!$AI:$AJ,'3、外观质量检验'!O97,外观!$AJ:$AJ)*'3、外观质量检验'!P97)</f>
        <v/>
      </c>
      <c r="AB97" s="97" t="str">
        <f ca="1">IF('3、外观质量检验'!R97="","",SUMIF(外观!$AI:$AJ,'3、外观质量检验'!R97,外观!$AJ:$AJ)*'3、外观质量检验'!S97)</f>
        <v/>
      </c>
      <c r="AC97" s="97" t="str">
        <f ca="1">IF('3、外观质量检验'!U97="","",SUMIF(外观!$AI:$AJ,'3、外观质量检验'!U97,外观!$AJ:$AJ)*'3、外观质量检验'!V97)</f>
        <v/>
      </c>
      <c r="AD97" s="97" t="str">
        <f ca="1">IF('3、外观质量检验'!X97="","",SUMIF(外观!$AI:$AJ,'3、外观质量检验'!X97,外观!$AJ:$AJ)*'3、外观质量检验'!Y97)</f>
        <v/>
      </c>
      <c r="AE97" s="97" t="str">
        <f ca="1">IF('3、外观质量检验'!AB97="","",SUMIF(外观!$AI:$AJ,'3、外观质量检验'!AB97,外观!$AJ:$AJ)*'3、外观质量检验'!AC97)</f>
        <v/>
      </c>
      <c r="AF97" s="97" t="str">
        <f ca="1">IF('3、外观质量检验'!AE97="","",SUMIF(外观!$AI:$AJ,'3、外观质量检验'!AE97,外观!$AJ:$AJ)*'3、外观质量检验'!AF97)</f>
        <v/>
      </c>
      <c r="AG97" s="97" t="str">
        <f ca="1">IF('3、外观质量检验'!AH97="","",SUMIF(外观!$AI:$AJ,'3、外观质量检验'!AH97,外观!$AJ:$AJ)*'3、外观质量检验'!AI97)</f>
        <v/>
      </c>
      <c r="AH97" s="97" t="str">
        <f ca="1">IF('3、外观质量检验'!AK97="","",SUMIF(外观!$AI:$AJ,'3、外观质量检验'!AK97,外观!$AJ:$AJ)*'3、外观质量检验'!AL97)</f>
        <v/>
      </c>
      <c r="AI97" s="97" t="str">
        <f ca="1">IF('3、外观质量检验'!AN97="","",SUMIF(外观!$AI:$AJ,'3、外观质量检验'!AN97,外观!$AJ:$AJ)*'3、外观质量检验'!AO97)</f>
        <v/>
      </c>
      <c r="AJ97" s="97" t="str">
        <f ca="1">IF('3、外观质量检验'!AR97="","",SUMIF(外观!$AI:$AJ,'3、外观质量检验'!AR97,外观!$AJ:$AJ)*'3、外观质量检验'!AS97)</f>
        <v/>
      </c>
      <c r="AK97" s="97" t="str">
        <f ca="1">IF('3、外观质量检验'!AU97="","",SUMIF(外观!$AI:$AJ,'3、外观质量检验'!AU97,外观!$AJ:$AJ)*'3、外观质量检验'!AV97)</f>
        <v/>
      </c>
      <c r="AL97" s="97" t="str">
        <f ca="1">IF('3、外观质量检验'!AX97="","",SUMIF(外观!$AI:$AJ,'3、外观质量检验'!AX97,外观!$AJ:$AJ)*'3、外观质量检验'!AY97)</f>
        <v/>
      </c>
      <c r="AM97" s="97" t="str">
        <f ca="1">IF('3、外观质量检验'!BA97="","",SUMIF(外观!$AI:$AJ,'3、外观质量检验'!BA97,外观!$AJ:$AJ)*'3、外观质量检验'!BB97)</f>
        <v/>
      </c>
      <c r="AN97" s="97" t="str">
        <f ca="1">IF('3、外观质量检验'!BD97="","",SUMIF(外观!$AI:$AJ,'3、外观质量检验'!BD97,外观!$AJ:$AJ)*'3、外观质量检验'!BE97)</f>
        <v/>
      </c>
      <c r="AO97" s="97" t="str">
        <f ca="1">IF('3、外观质量检验'!BH97="","",SUMIF(外观!$AI:$AJ,'3、外观质量检验'!BH97,外观!$AJ:$AJ)*'3、外观质量检验'!BI97)</f>
        <v/>
      </c>
      <c r="AP97" s="97" t="str">
        <f ca="1">IF('3、外观质量检验'!BK97="","",SUMIF(外观!$AI:$AJ,'3、外观质量检验'!BK97,外观!$AJ:$AJ)*'3、外观质量检验'!BL97)</f>
        <v/>
      </c>
      <c r="AQ97" s="97" t="str">
        <f ca="1">IF('3、外观质量检验'!BN97="","",SUMIF(外观!$AI:$AJ,'3、外观质量检验'!BN97,外观!$AJ:$AJ)*'3、外观质量检验'!BO97)</f>
        <v/>
      </c>
      <c r="AR97" s="97" t="str">
        <f ca="1">IF('3、外观质量检验'!BQ97="","",SUMIF(外观!$AI:$AJ,'3、外观质量检验'!BQ97,外观!$AJ:$AJ)*'3、外观质量检验'!BR97)</f>
        <v/>
      </c>
      <c r="AS97" s="103" t="str">
        <f ca="1">IF('3、外观质量检验'!BT97="","",SUMIF(外观!$AI:$AJ,'3、外观质量检验'!BT97,外观!$AJ:$AJ)*'3、外观质量检验'!BU97)</f>
        <v/>
      </c>
      <c r="AT97" s="104" t="str">
        <f>IF(('4、感官质量检验'!L97="")+('4、感官质量检验'!M97="")+('4、感官质量检验'!N97="")+('4、感官质量检验'!O97="")+('4、感官质量检验'!P97="")+('4、感官质量检验'!Q97=""),"",SUM('4、感官质量检验'!L97:Q97))</f>
        <v/>
      </c>
      <c r="AU97" s="105" t="str">
        <f>IF('4、感官质量检验'!K97="","",'4、感官质量检验'!K97)</f>
        <v/>
      </c>
      <c r="AV97" s="106" t="str">
        <f>IF('4、感官质量检验'!D97="","",IF('4、感官质量检验'!D97="一类",85,IF('4、感官质量检验'!D97="二、三类",75,60)))</f>
        <v/>
      </c>
      <c r="AW97" s="109" t="str">
        <f>IF(AND(综合判定!AT97="",'4、感官质量检验'!K97=""),"",IF(OR('4、感官质量检验'!K97="异味",'4、感官质量检验'!K97="霉变",'4、感官质量检验'!K97="异味及霉变",综合判定!AT97&lt;AV97),"A类缺陷，批否",IF(综合判定!AT97&lt;('4、感官质量检验'!J97-2),"B类","合格")))</f>
        <v/>
      </c>
      <c r="AX97" s="110" t="str">
        <f>IF('5、主流烟气检验'!R97="","",IF(('5、主流烟气检验'!R97&lt;=4),1,IF(AND('5、主流烟气检验'!R97&gt;=5,'5、主流烟气检验'!R97&lt;=9),1.5,2)))</f>
        <v/>
      </c>
      <c r="AY97" s="106" t="str">
        <f>IF('5、主流烟气检验'!R97="","",IF('5、主流烟气检验'!R97&lt;=8,100,IF(AND('5、主流烟气检验'!R97&gt;=9,'5、主流烟气检验'!R97&lt;=12),80,0)))</f>
        <v/>
      </c>
      <c r="AZ97" s="106" t="str">
        <f>IF('5、主流烟气检验'!S97="","",IF(ABS('5、主流烟气检验'!R97-'5、主流烟气检验'!S97)&lt;=AX97,AY97,0))</f>
        <v/>
      </c>
      <c r="BA97" s="78" t="str">
        <f t="shared" si="8"/>
        <v/>
      </c>
      <c r="BB97" s="106" t="str">
        <f>IF('5、主流烟气检验'!T97="","",IF(('5、主流烟气检验'!T97&lt;=0.4),0.1,IF(AND('5、主流烟气检验'!T97&gt;=0.5,'5、主流烟气检验'!T97&lt;=1),0.2,0.3)))</f>
        <v/>
      </c>
      <c r="BC97" s="106" t="str">
        <f>IF('5、主流烟气检验'!U97="","",IF(ABS('5、主流烟气检验'!T97-'5、主流烟气检验'!U97)&lt;=BB97,100,0))</f>
        <v/>
      </c>
      <c r="BD97" s="106" t="str">
        <f>IF('5、主流烟气检验'!V97="","",IF(('5、主流烟气检验'!V97&lt;=4),1,IF(AND('5、主流烟气检验'!V97&gt;=5,'5、主流烟气检验'!V97&lt;=10),2,3)))</f>
        <v/>
      </c>
      <c r="BE97" s="106" t="str">
        <f>IF('5、主流烟气检验'!V97="","",IF('5、主流烟气检验'!V97&lt;=10,100,IF(AND('5、主流烟气检验'!V97&gt;=11,'5、主流烟气检验'!V97&lt;=15),80,0)))</f>
        <v/>
      </c>
      <c r="BF97" s="109" t="str">
        <f>IF('5、主流烟气检验'!W97="","",IF(ABS('5、主流烟气检验'!W97-'5、主流烟气检验'!V97)&lt;=BD97,BE97,0))</f>
        <v/>
      </c>
      <c r="BG97" s="113" t="str">
        <f ca="1" t="shared" si="5"/>
        <v/>
      </c>
    </row>
    <row r="98" ht="12" customHeight="1" spans="2:59">
      <c r="B98" s="77" t="str">
        <f>IF('1、包装标识检验'!B98="","",'1、包装标识检验'!B98)</f>
        <v/>
      </c>
      <c r="C98" s="78" t="str">
        <f>IF('1、包装标识检验'!C98="","",'1、包装标识检验'!C98)</f>
        <v/>
      </c>
      <c r="D98" s="78" t="str">
        <f>IF('1、包装标识检验'!D98="","",'1、包装标识检验'!D98)</f>
        <v/>
      </c>
      <c r="E98" s="78" t="str">
        <f>IF('1、包装标识检验'!E98="","",'1、包装标识检验'!E98)</f>
        <v/>
      </c>
      <c r="F98" s="79" t="str">
        <f>IF('1、包装标识检验'!F98="","",'1、包装标识检验'!F98)</f>
        <v/>
      </c>
      <c r="G98" s="78" t="str">
        <f>IF('1、包装标识检验'!G98="","",'1、包装标识检验'!G98)</f>
        <v/>
      </c>
      <c r="H98" s="78" t="str">
        <f>IF('1、包装标识检验'!H98="","",'1、包装标识检验'!H98)</f>
        <v/>
      </c>
      <c r="I98" s="88" t="str">
        <f>IF('1、包装标识检验'!I98="","",'1、包装标识检验'!I98)</f>
        <v/>
      </c>
      <c r="J98" s="89" t="str">
        <f>IF('1、包装标识检验'!J98="合格","合格",IF('1、包装标识检验'!J98="","",IF('1、包装标识检验'!J98="A类","A类，批否",IF('1、包装标识检验'!J98="B类","B类，合格"))))</f>
        <v/>
      </c>
      <c r="K98" s="90" t="str">
        <f>IF('1、包装标识检验'!J98="","",IF('1、包装标识检验'!J98="合格",100,IF('1、包装标识检验'!J98="A类",0,100-综合判定!J98)))</f>
        <v/>
      </c>
      <c r="L98" s="77" t="str">
        <f ca="1">IF(B98="","",100-SUM(综合判定!P98,综合判定!Q98,综合判定!R98,综合判定!S98,综合判定!T98,综合判定!U98,综合判定!W98,综合判定!V98,综合判定!X98,综合判定!Y98,综合判定!Z98,综合判定!AA98,综合判定!AB98,综合判定!AC98,综合判定!AD98,综合判定!AE98,综合判定!AF98,综合判定!AG98,综合判定!AH98,综合判定!AI98,综合判定!AJ98,综合判定!AK98,综合判定!AL98,综合判定!AM98,综合判定!AN98,综合判定!AO98,综合判定!AP98,综合判定!AQ98,综合判定!AR98,综合判定!AS98))</f>
        <v/>
      </c>
      <c r="M98" s="78" t="str">
        <f ca="1" t="shared" si="6"/>
        <v/>
      </c>
      <c r="N98" s="91" t="str">
        <f ca="1" t="shared" si="7"/>
        <v/>
      </c>
      <c r="O98" s="92"/>
      <c r="P98" s="93" t="str">
        <f>IF('2、物理特性检验'!L98="","",'2、物理特性检验'!L98*0.2)</f>
        <v/>
      </c>
      <c r="Q98" s="95" t="str">
        <f>IF('2、物理特性检验'!O98="","",'2、物理特性检验'!O98*0.5)</f>
        <v/>
      </c>
      <c r="R98" s="95" t="str">
        <f>IF('2、物理特性检验'!R98="","",'2、物理特性检验'!R98*0.2)</f>
        <v/>
      </c>
      <c r="S98" s="95" t="str">
        <f>IF('2、物理特性检验'!U98="","",'2、物理特性检验'!U98*1)</f>
        <v/>
      </c>
      <c r="T98" s="95" t="str">
        <f>IF('2、物理特性检验'!X98="","",'2、物理特性检验'!X98*0.5)</f>
        <v/>
      </c>
      <c r="U98" s="95" t="str">
        <f>IF('2、物理特性检验'!AA98="","",'2、物理特性检验'!AA98*0.2)</f>
        <v/>
      </c>
      <c r="V98" s="95" t="str">
        <f>IF('2、物理特性检验'!AH98="","",IF(('2、物理特性检验'!AH98&gt;13.5)+('2、物理特性检验'!AH98&lt;10.5),6,IF(ABS('2、物理特性检验'!AH98-'2、物理特性检验'!AI98)&gt;1,3,IF(ABS('2、物理特性检验'!AH98-'2、物理特性检验'!AI98)&gt;0.5,2,""))))</f>
        <v/>
      </c>
      <c r="W98" s="95" t="str">
        <f>IF('2、物理特性检验'!AG98="","",'2、物理特性检验'!AG98*15)</f>
        <v/>
      </c>
      <c r="X98" s="95" t="str">
        <f>IF('2、物理特性检验'!AJ98="","",IF(('2、物理特性检验'!AJ98&gt;=3)*('2、物理特性检验'!AL98=0),4,IF(('2、物理特性检验'!AJ98&gt;=3.5)*('2、物理特性检验'!AL98=1),4,"")))</f>
        <v/>
      </c>
      <c r="Y98" s="95" t="str">
        <f>IF('2、物理特性检验'!AK98="","",'2、物理特性检验'!AK98*5)</f>
        <v/>
      </c>
      <c r="Z98" s="97" t="str">
        <f ca="1">IF('3、外观质量检验'!L98="","",SUMIF(外观!$AI:$AJ,'3、外观质量检验'!L98,外观!$AJ:$AJ)*'3、外观质量检验'!M98)</f>
        <v/>
      </c>
      <c r="AA98" s="97" t="str">
        <f ca="1">IF('3、外观质量检验'!O98="","",SUMIF(外观!$AI:$AJ,'3、外观质量检验'!O98,外观!$AJ:$AJ)*'3、外观质量检验'!P98)</f>
        <v/>
      </c>
      <c r="AB98" s="97" t="str">
        <f ca="1">IF('3、外观质量检验'!R98="","",SUMIF(外观!$AI:$AJ,'3、外观质量检验'!R98,外观!$AJ:$AJ)*'3、外观质量检验'!S98)</f>
        <v/>
      </c>
      <c r="AC98" s="97" t="str">
        <f ca="1">IF('3、外观质量检验'!U98="","",SUMIF(外观!$AI:$AJ,'3、外观质量检验'!U98,外观!$AJ:$AJ)*'3、外观质量检验'!V98)</f>
        <v/>
      </c>
      <c r="AD98" s="97" t="str">
        <f ca="1">IF('3、外观质量检验'!X98="","",SUMIF(外观!$AI:$AJ,'3、外观质量检验'!X98,外观!$AJ:$AJ)*'3、外观质量检验'!Y98)</f>
        <v/>
      </c>
      <c r="AE98" s="97" t="str">
        <f ca="1">IF('3、外观质量检验'!AB98="","",SUMIF(外观!$AI:$AJ,'3、外观质量检验'!AB98,外观!$AJ:$AJ)*'3、外观质量检验'!AC98)</f>
        <v/>
      </c>
      <c r="AF98" s="97" t="str">
        <f ca="1">IF('3、外观质量检验'!AE98="","",SUMIF(外观!$AI:$AJ,'3、外观质量检验'!AE98,外观!$AJ:$AJ)*'3、外观质量检验'!AF98)</f>
        <v/>
      </c>
      <c r="AG98" s="97" t="str">
        <f ca="1">IF('3、外观质量检验'!AH98="","",SUMIF(外观!$AI:$AJ,'3、外观质量检验'!AH98,外观!$AJ:$AJ)*'3、外观质量检验'!AI98)</f>
        <v/>
      </c>
      <c r="AH98" s="97" t="str">
        <f ca="1">IF('3、外观质量检验'!AK98="","",SUMIF(外观!$AI:$AJ,'3、外观质量检验'!AK98,外观!$AJ:$AJ)*'3、外观质量检验'!AL98)</f>
        <v/>
      </c>
      <c r="AI98" s="97" t="str">
        <f ca="1">IF('3、外观质量检验'!AN98="","",SUMIF(外观!$AI:$AJ,'3、外观质量检验'!AN98,外观!$AJ:$AJ)*'3、外观质量检验'!AO98)</f>
        <v/>
      </c>
      <c r="AJ98" s="97" t="str">
        <f ca="1">IF('3、外观质量检验'!AR98="","",SUMIF(外观!$AI:$AJ,'3、外观质量检验'!AR98,外观!$AJ:$AJ)*'3、外观质量检验'!AS98)</f>
        <v/>
      </c>
      <c r="AK98" s="97" t="str">
        <f ca="1">IF('3、外观质量检验'!AU98="","",SUMIF(外观!$AI:$AJ,'3、外观质量检验'!AU98,外观!$AJ:$AJ)*'3、外观质量检验'!AV98)</f>
        <v/>
      </c>
      <c r="AL98" s="97" t="str">
        <f ca="1">IF('3、外观质量检验'!AX98="","",SUMIF(外观!$AI:$AJ,'3、外观质量检验'!AX98,外观!$AJ:$AJ)*'3、外观质量检验'!AY98)</f>
        <v/>
      </c>
      <c r="AM98" s="97" t="str">
        <f ca="1">IF('3、外观质量检验'!BA98="","",SUMIF(外观!$AI:$AJ,'3、外观质量检验'!BA98,外观!$AJ:$AJ)*'3、外观质量检验'!BB98)</f>
        <v/>
      </c>
      <c r="AN98" s="97" t="str">
        <f ca="1">IF('3、外观质量检验'!BD98="","",SUMIF(外观!$AI:$AJ,'3、外观质量检验'!BD98,外观!$AJ:$AJ)*'3、外观质量检验'!BE98)</f>
        <v/>
      </c>
      <c r="AO98" s="97" t="str">
        <f ca="1">IF('3、外观质量检验'!BH98="","",SUMIF(外观!$AI:$AJ,'3、外观质量检验'!BH98,外观!$AJ:$AJ)*'3、外观质量检验'!BI98)</f>
        <v/>
      </c>
      <c r="AP98" s="97" t="str">
        <f ca="1">IF('3、外观质量检验'!BK98="","",SUMIF(外观!$AI:$AJ,'3、外观质量检验'!BK98,外观!$AJ:$AJ)*'3、外观质量检验'!BL98)</f>
        <v/>
      </c>
      <c r="AQ98" s="97" t="str">
        <f ca="1">IF('3、外观质量检验'!BN98="","",SUMIF(外观!$AI:$AJ,'3、外观质量检验'!BN98,外观!$AJ:$AJ)*'3、外观质量检验'!BO98)</f>
        <v/>
      </c>
      <c r="AR98" s="97" t="str">
        <f ca="1">IF('3、外观质量检验'!BQ98="","",SUMIF(外观!$AI:$AJ,'3、外观质量检验'!BQ98,外观!$AJ:$AJ)*'3、外观质量检验'!BR98)</f>
        <v/>
      </c>
      <c r="AS98" s="103" t="str">
        <f ca="1">IF('3、外观质量检验'!BT98="","",SUMIF(外观!$AI:$AJ,'3、外观质量检验'!BT98,外观!$AJ:$AJ)*'3、外观质量检验'!BU98)</f>
        <v/>
      </c>
      <c r="AT98" s="104" t="str">
        <f>IF(('4、感官质量检验'!L98="")+('4、感官质量检验'!M98="")+('4、感官质量检验'!N98="")+('4、感官质量检验'!O98="")+('4、感官质量检验'!P98="")+('4、感官质量检验'!Q98=""),"",SUM('4、感官质量检验'!L98:Q98))</f>
        <v/>
      </c>
      <c r="AU98" s="105" t="str">
        <f>IF('4、感官质量检验'!K98="","",'4、感官质量检验'!K98)</f>
        <v/>
      </c>
      <c r="AV98" s="106" t="str">
        <f>IF('4、感官质量检验'!D98="","",IF('4、感官质量检验'!D98="一类",85,IF('4、感官质量检验'!D98="二、三类",75,60)))</f>
        <v/>
      </c>
      <c r="AW98" s="109" t="str">
        <f>IF(AND(综合判定!AT98="",'4、感官质量检验'!K98=""),"",IF(OR('4、感官质量检验'!K98="异味",'4、感官质量检验'!K98="霉变",'4、感官质量检验'!K98="异味及霉变",综合判定!AT98&lt;AV98),"A类缺陷，批否",IF(综合判定!AT98&lt;('4、感官质量检验'!J98-2),"B类","合格")))</f>
        <v/>
      </c>
      <c r="AX98" s="110" t="str">
        <f>IF('5、主流烟气检验'!R98="","",IF(('5、主流烟气检验'!R98&lt;=4),1,IF(AND('5、主流烟气检验'!R98&gt;=5,'5、主流烟气检验'!R98&lt;=9),1.5,2)))</f>
        <v/>
      </c>
      <c r="AY98" s="106" t="str">
        <f>IF('5、主流烟气检验'!R98="","",IF('5、主流烟气检验'!R98&lt;=8,100,IF(AND('5、主流烟气检验'!R98&gt;=9,'5、主流烟气检验'!R98&lt;=12),80,0)))</f>
        <v/>
      </c>
      <c r="AZ98" s="106" t="str">
        <f>IF('5、主流烟气检验'!S98="","",IF(ABS('5、主流烟气检验'!R98-'5、主流烟气检验'!S98)&lt;=AX98,AY98,0))</f>
        <v/>
      </c>
      <c r="BA98" s="78" t="str">
        <f t="shared" si="8"/>
        <v/>
      </c>
      <c r="BB98" s="106" t="str">
        <f>IF('5、主流烟气检验'!T98="","",IF(('5、主流烟气检验'!T98&lt;=0.4),0.1,IF(AND('5、主流烟气检验'!T98&gt;=0.5,'5、主流烟气检验'!T98&lt;=1),0.2,0.3)))</f>
        <v/>
      </c>
      <c r="BC98" s="106" t="str">
        <f>IF('5、主流烟气检验'!U98="","",IF(ABS('5、主流烟气检验'!T98-'5、主流烟气检验'!U98)&lt;=BB98,100,0))</f>
        <v/>
      </c>
      <c r="BD98" s="106" t="str">
        <f>IF('5、主流烟气检验'!V98="","",IF(('5、主流烟气检验'!V98&lt;=4),1,IF(AND('5、主流烟气检验'!V98&gt;=5,'5、主流烟气检验'!V98&lt;=10),2,3)))</f>
        <v/>
      </c>
      <c r="BE98" s="106" t="str">
        <f>IF('5、主流烟气检验'!V98="","",IF('5、主流烟气检验'!V98&lt;=10,100,IF(AND('5、主流烟气检验'!V98&gt;=11,'5、主流烟气检验'!V98&lt;=15),80,0)))</f>
        <v/>
      </c>
      <c r="BF98" s="109" t="str">
        <f>IF('5、主流烟气检验'!W98="","",IF(ABS('5、主流烟气检验'!W98-'5、主流烟气检验'!V98)&lt;=BD98,BE98,0))</f>
        <v/>
      </c>
      <c r="BG98" s="113" t="str">
        <f ca="1" t="shared" si="5"/>
        <v/>
      </c>
    </row>
    <row r="99" ht="12" customHeight="1" spans="2:59">
      <c r="B99" s="77" t="str">
        <f>IF('1、包装标识检验'!B99="","",'1、包装标识检验'!B99)</f>
        <v/>
      </c>
      <c r="C99" s="78" t="str">
        <f>IF('1、包装标识检验'!C99="","",'1、包装标识检验'!C99)</f>
        <v/>
      </c>
      <c r="D99" s="78" t="str">
        <f>IF('1、包装标识检验'!D99="","",'1、包装标识检验'!D99)</f>
        <v/>
      </c>
      <c r="E99" s="78" t="str">
        <f>IF('1、包装标识检验'!E99="","",'1、包装标识检验'!E99)</f>
        <v/>
      </c>
      <c r="F99" s="79" t="str">
        <f>IF('1、包装标识检验'!F99="","",'1、包装标识检验'!F99)</f>
        <v/>
      </c>
      <c r="G99" s="78" t="str">
        <f>IF('1、包装标识检验'!G99="","",'1、包装标识检验'!G99)</f>
        <v/>
      </c>
      <c r="H99" s="78" t="str">
        <f>IF('1、包装标识检验'!H99="","",'1、包装标识检验'!H99)</f>
        <v/>
      </c>
      <c r="I99" s="88" t="str">
        <f>IF('1、包装标识检验'!I99="","",'1、包装标识检验'!I99)</f>
        <v/>
      </c>
      <c r="J99" s="89" t="str">
        <f>IF('1、包装标识检验'!J99="合格","合格",IF('1、包装标识检验'!J99="","",IF('1、包装标识检验'!J99="A类","A类，批否",IF('1、包装标识检验'!J99="B类","B类，合格"))))</f>
        <v/>
      </c>
      <c r="K99" s="90" t="str">
        <f>IF('1、包装标识检验'!J99="","",IF('1、包装标识检验'!J99="合格",100,IF('1、包装标识检验'!J99="A类",0,100-综合判定!J99)))</f>
        <v/>
      </c>
      <c r="L99" s="77" t="str">
        <f ca="1">IF(B99="","",100-SUM(综合判定!P99,综合判定!Q99,综合判定!R99,综合判定!S99,综合判定!T99,综合判定!U99,综合判定!W99,综合判定!V99,综合判定!X99,综合判定!Y99,综合判定!Z99,综合判定!AA99,综合判定!AB99,综合判定!AC99,综合判定!AD99,综合判定!AE99,综合判定!AF99,综合判定!AG99,综合判定!AH99,综合判定!AI99,综合判定!AJ99,综合判定!AK99,综合判定!AL99,综合判定!AM99,综合判定!AN99,综合判定!AO99,综合判定!AP99,综合判定!AQ99,综合判定!AR99,综合判定!AS99))</f>
        <v/>
      </c>
      <c r="M99" s="78" t="str">
        <f ca="1" t="shared" si="6"/>
        <v/>
      </c>
      <c r="N99" s="91" t="str">
        <f ca="1" t="shared" si="7"/>
        <v/>
      </c>
      <c r="O99" s="92"/>
      <c r="P99" s="93" t="str">
        <f>IF('2、物理特性检验'!L99="","",'2、物理特性检验'!L99*0.2)</f>
        <v/>
      </c>
      <c r="Q99" s="95" t="str">
        <f>IF('2、物理特性检验'!O99="","",'2、物理特性检验'!O99*0.5)</f>
        <v/>
      </c>
      <c r="R99" s="95" t="str">
        <f>IF('2、物理特性检验'!R99="","",'2、物理特性检验'!R99*0.2)</f>
        <v/>
      </c>
      <c r="S99" s="95" t="str">
        <f>IF('2、物理特性检验'!U99="","",'2、物理特性检验'!U99*1)</f>
        <v/>
      </c>
      <c r="T99" s="95" t="str">
        <f>IF('2、物理特性检验'!X99="","",'2、物理特性检验'!X99*0.5)</f>
        <v/>
      </c>
      <c r="U99" s="95" t="str">
        <f>IF('2、物理特性检验'!AA99="","",'2、物理特性检验'!AA99*0.2)</f>
        <v/>
      </c>
      <c r="V99" s="95" t="str">
        <f>IF('2、物理特性检验'!AH99="","",IF(('2、物理特性检验'!AH99&gt;13.5)+('2、物理特性检验'!AH99&lt;10.5),6,IF(ABS('2、物理特性检验'!AH99-'2、物理特性检验'!AI99)&gt;1,3,IF(ABS('2、物理特性检验'!AH99-'2、物理特性检验'!AI99)&gt;0.5,2,""))))</f>
        <v/>
      </c>
      <c r="W99" s="95" t="str">
        <f>IF('2、物理特性检验'!AG99="","",'2、物理特性检验'!AG99*15)</f>
        <v/>
      </c>
      <c r="X99" s="95" t="str">
        <f>IF('2、物理特性检验'!AJ99="","",IF(('2、物理特性检验'!AJ99&gt;=3)*('2、物理特性检验'!AL99=0),4,IF(('2、物理特性检验'!AJ99&gt;=3.5)*('2、物理特性检验'!AL99=1),4,"")))</f>
        <v/>
      </c>
      <c r="Y99" s="95" t="str">
        <f>IF('2、物理特性检验'!AK99="","",'2、物理特性检验'!AK99*5)</f>
        <v/>
      </c>
      <c r="Z99" s="97" t="str">
        <f ca="1">IF('3、外观质量检验'!L99="","",SUMIF(外观!$AI:$AJ,'3、外观质量检验'!L99,外观!$AJ:$AJ)*'3、外观质量检验'!M99)</f>
        <v/>
      </c>
      <c r="AA99" s="97" t="str">
        <f ca="1">IF('3、外观质量检验'!O99="","",SUMIF(外观!$AI:$AJ,'3、外观质量检验'!O99,外观!$AJ:$AJ)*'3、外观质量检验'!P99)</f>
        <v/>
      </c>
      <c r="AB99" s="97" t="str">
        <f ca="1">IF('3、外观质量检验'!R99="","",SUMIF(外观!$AI:$AJ,'3、外观质量检验'!R99,外观!$AJ:$AJ)*'3、外观质量检验'!S99)</f>
        <v/>
      </c>
      <c r="AC99" s="97" t="str">
        <f ca="1">IF('3、外观质量检验'!U99="","",SUMIF(外观!$AI:$AJ,'3、外观质量检验'!U99,外观!$AJ:$AJ)*'3、外观质量检验'!V99)</f>
        <v/>
      </c>
      <c r="AD99" s="97" t="str">
        <f ca="1">IF('3、外观质量检验'!X99="","",SUMIF(外观!$AI:$AJ,'3、外观质量检验'!X99,外观!$AJ:$AJ)*'3、外观质量检验'!Y99)</f>
        <v/>
      </c>
      <c r="AE99" s="97" t="str">
        <f ca="1">IF('3、外观质量检验'!AB99="","",SUMIF(外观!$AI:$AJ,'3、外观质量检验'!AB99,外观!$AJ:$AJ)*'3、外观质量检验'!AC99)</f>
        <v/>
      </c>
      <c r="AF99" s="97" t="str">
        <f ca="1">IF('3、外观质量检验'!AE99="","",SUMIF(外观!$AI:$AJ,'3、外观质量检验'!AE99,外观!$AJ:$AJ)*'3、外观质量检验'!AF99)</f>
        <v/>
      </c>
      <c r="AG99" s="97" t="str">
        <f ca="1">IF('3、外观质量检验'!AH99="","",SUMIF(外观!$AI:$AJ,'3、外观质量检验'!AH99,外观!$AJ:$AJ)*'3、外观质量检验'!AI99)</f>
        <v/>
      </c>
      <c r="AH99" s="97" t="str">
        <f ca="1">IF('3、外观质量检验'!AK99="","",SUMIF(外观!$AI:$AJ,'3、外观质量检验'!AK99,外观!$AJ:$AJ)*'3、外观质量检验'!AL99)</f>
        <v/>
      </c>
      <c r="AI99" s="97" t="str">
        <f ca="1">IF('3、外观质量检验'!AN99="","",SUMIF(外观!$AI:$AJ,'3、外观质量检验'!AN99,外观!$AJ:$AJ)*'3、外观质量检验'!AO99)</f>
        <v/>
      </c>
      <c r="AJ99" s="97" t="str">
        <f ca="1">IF('3、外观质量检验'!AR99="","",SUMIF(外观!$AI:$AJ,'3、外观质量检验'!AR99,外观!$AJ:$AJ)*'3、外观质量检验'!AS99)</f>
        <v/>
      </c>
      <c r="AK99" s="97" t="str">
        <f ca="1">IF('3、外观质量检验'!AU99="","",SUMIF(外观!$AI:$AJ,'3、外观质量检验'!AU99,外观!$AJ:$AJ)*'3、外观质量检验'!AV99)</f>
        <v/>
      </c>
      <c r="AL99" s="97" t="str">
        <f ca="1">IF('3、外观质量检验'!AX99="","",SUMIF(外观!$AI:$AJ,'3、外观质量检验'!AX99,外观!$AJ:$AJ)*'3、外观质量检验'!AY99)</f>
        <v/>
      </c>
      <c r="AM99" s="97" t="str">
        <f ca="1">IF('3、外观质量检验'!BA99="","",SUMIF(外观!$AI:$AJ,'3、外观质量检验'!BA99,外观!$AJ:$AJ)*'3、外观质量检验'!BB99)</f>
        <v/>
      </c>
      <c r="AN99" s="97" t="str">
        <f ca="1">IF('3、外观质量检验'!BD99="","",SUMIF(外观!$AI:$AJ,'3、外观质量检验'!BD99,外观!$AJ:$AJ)*'3、外观质量检验'!BE99)</f>
        <v/>
      </c>
      <c r="AO99" s="97" t="str">
        <f ca="1">IF('3、外观质量检验'!BH99="","",SUMIF(外观!$AI:$AJ,'3、外观质量检验'!BH99,外观!$AJ:$AJ)*'3、外观质量检验'!BI99)</f>
        <v/>
      </c>
      <c r="AP99" s="97" t="str">
        <f ca="1">IF('3、外观质量检验'!BK99="","",SUMIF(外观!$AI:$AJ,'3、外观质量检验'!BK99,外观!$AJ:$AJ)*'3、外观质量检验'!BL99)</f>
        <v/>
      </c>
      <c r="AQ99" s="97" t="str">
        <f ca="1">IF('3、外观质量检验'!BN99="","",SUMIF(外观!$AI:$AJ,'3、外观质量检验'!BN99,外观!$AJ:$AJ)*'3、外观质量检验'!BO99)</f>
        <v/>
      </c>
      <c r="AR99" s="97" t="str">
        <f ca="1">IF('3、外观质量检验'!BQ99="","",SUMIF(外观!$AI:$AJ,'3、外观质量检验'!BQ99,外观!$AJ:$AJ)*'3、外观质量检验'!BR99)</f>
        <v/>
      </c>
      <c r="AS99" s="103" t="str">
        <f ca="1">IF('3、外观质量检验'!BT99="","",SUMIF(外观!$AI:$AJ,'3、外观质量检验'!BT99,外观!$AJ:$AJ)*'3、外观质量检验'!BU99)</f>
        <v/>
      </c>
      <c r="AT99" s="104" t="str">
        <f>IF(('4、感官质量检验'!L99="")+('4、感官质量检验'!M99="")+('4、感官质量检验'!N99="")+('4、感官质量检验'!O99="")+('4、感官质量检验'!P99="")+('4、感官质量检验'!Q99=""),"",SUM('4、感官质量检验'!L99:Q99))</f>
        <v/>
      </c>
      <c r="AU99" s="105" t="str">
        <f>IF('4、感官质量检验'!K99="","",'4、感官质量检验'!K99)</f>
        <v/>
      </c>
      <c r="AV99" s="106" t="str">
        <f>IF('4、感官质量检验'!D99="","",IF('4、感官质量检验'!D99="一类",85,IF('4、感官质量检验'!D99="二、三类",75,60)))</f>
        <v/>
      </c>
      <c r="AW99" s="109" t="str">
        <f>IF(AND(综合判定!AT99="",'4、感官质量检验'!K99=""),"",IF(OR('4、感官质量检验'!K99="异味",'4、感官质量检验'!K99="霉变",'4、感官质量检验'!K99="异味及霉变",综合判定!AT99&lt;AV99),"A类缺陷，批否",IF(综合判定!AT99&lt;('4、感官质量检验'!J99-2),"B类","合格")))</f>
        <v/>
      </c>
      <c r="AX99" s="110" t="str">
        <f>IF('5、主流烟气检验'!R99="","",IF(('5、主流烟气检验'!R99&lt;=4),1,IF(AND('5、主流烟气检验'!R99&gt;=5,'5、主流烟气检验'!R99&lt;=9),1.5,2)))</f>
        <v/>
      </c>
      <c r="AY99" s="106" t="str">
        <f>IF('5、主流烟气检验'!R99="","",IF('5、主流烟气检验'!R99&lt;=8,100,IF(AND('5、主流烟气检验'!R99&gt;=9,'5、主流烟气检验'!R99&lt;=12),80,0)))</f>
        <v/>
      </c>
      <c r="AZ99" s="106" t="str">
        <f>IF('5、主流烟气检验'!S99="","",IF(ABS('5、主流烟气检验'!R99-'5、主流烟气检验'!S99)&lt;=AX99,AY99,0))</f>
        <v/>
      </c>
      <c r="BA99" s="78" t="str">
        <f t="shared" si="8"/>
        <v/>
      </c>
      <c r="BB99" s="106" t="str">
        <f>IF('5、主流烟气检验'!T99="","",IF(('5、主流烟气检验'!T99&lt;=0.4),0.1,IF(AND('5、主流烟气检验'!T99&gt;=0.5,'5、主流烟气检验'!T99&lt;=1),0.2,0.3)))</f>
        <v/>
      </c>
      <c r="BC99" s="106" t="str">
        <f>IF('5、主流烟气检验'!U99="","",IF(ABS('5、主流烟气检验'!T99-'5、主流烟气检验'!U99)&lt;=BB99,100,0))</f>
        <v/>
      </c>
      <c r="BD99" s="106" t="str">
        <f>IF('5、主流烟气检验'!V99="","",IF(('5、主流烟气检验'!V99&lt;=4),1,IF(AND('5、主流烟气检验'!V99&gt;=5,'5、主流烟气检验'!V99&lt;=10),2,3)))</f>
        <v/>
      </c>
      <c r="BE99" s="106" t="str">
        <f>IF('5、主流烟气检验'!V99="","",IF('5、主流烟气检验'!V99&lt;=10,100,IF(AND('5、主流烟气检验'!V99&gt;=11,'5、主流烟气检验'!V99&lt;=15),80,0)))</f>
        <v/>
      </c>
      <c r="BF99" s="109" t="str">
        <f>IF('5、主流烟气检验'!W99="","",IF(ABS('5、主流烟气检验'!W99-'5、主流烟气检验'!V99)&lt;=BD99,BE99,0))</f>
        <v/>
      </c>
      <c r="BG99" s="113" t="str">
        <f ca="1" t="shared" si="5"/>
        <v/>
      </c>
    </row>
    <row r="100" ht="12" customHeight="1" spans="2:59">
      <c r="B100" s="77" t="str">
        <f>IF('1、包装标识检验'!B100="","",'1、包装标识检验'!B100)</f>
        <v/>
      </c>
      <c r="C100" s="78" t="str">
        <f>IF('1、包装标识检验'!C100="","",'1、包装标识检验'!C100)</f>
        <v/>
      </c>
      <c r="D100" s="78" t="str">
        <f>IF('1、包装标识检验'!D100="","",'1、包装标识检验'!D100)</f>
        <v/>
      </c>
      <c r="E100" s="78" t="str">
        <f>IF('1、包装标识检验'!E100="","",'1、包装标识检验'!E100)</f>
        <v/>
      </c>
      <c r="F100" s="79" t="str">
        <f>IF('1、包装标识检验'!F100="","",'1、包装标识检验'!F100)</f>
        <v/>
      </c>
      <c r="G100" s="78" t="str">
        <f>IF('1、包装标识检验'!G100="","",'1、包装标识检验'!G100)</f>
        <v/>
      </c>
      <c r="H100" s="78" t="str">
        <f>IF('1、包装标识检验'!H100="","",'1、包装标识检验'!H100)</f>
        <v/>
      </c>
      <c r="I100" s="88" t="str">
        <f>IF('1、包装标识检验'!I100="","",'1、包装标识检验'!I100)</f>
        <v/>
      </c>
      <c r="J100" s="89" t="str">
        <f>IF('1、包装标识检验'!J100="合格","合格",IF('1、包装标识检验'!J100="","",IF('1、包装标识检验'!J100="A类","A类，批否",IF('1、包装标识检验'!J100="B类","B类，合格"))))</f>
        <v/>
      </c>
      <c r="K100" s="90" t="str">
        <f>IF('1、包装标识检验'!J100="","",IF('1、包装标识检验'!J100="合格",100,IF('1、包装标识检验'!J100="A类",0,100-综合判定!J100)))</f>
        <v/>
      </c>
      <c r="L100" s="77" t="str">
        <f ca="1">IF(B100="","",100-SUM(综合判定!P100,综合判定!Q100,综合判定!R100,综合判定!S100,综合判定!T100,综合判定!U100,综合判定!W100,综合判定!V100,综合判定!X100,综合判定!Y100,综合判定!Z100,综合判定!AA100,综合判定!AB100,综合判定!AC100,综合判定!AD100,综合判定!AE100,综合判定!AF100,综合判定!AG100,综合判定!AH100,综合判定!AI100,综合判定!AJ100,综合判定!AK100,综合判定!AL100,综合判定!AM100,综合判定!AN100,综合判定!AO100,综合判定!AP100,综合判定!AQ100,综合判定!AR100,综合判定!AS100))</f>
        <v/>
      </c>
      <c r="M100" s="78" t="str">
        <f ca="1" t="shared" si="6"/>
        <v/>
      </c>
      <c r="N100" s="91" t="str">
        <f ca="1" t="shared" si="7"/>
        <v/>
      </c>
      <c r="O100" s="92"/>
      <c r="P100" s="93" t="str">
        <f>IF('2、物理特性检验'!L100="","",'2、物理特性检验'!L100*0.2)</f>
        <v/>
      </c>
      <c r="Q100" s="95" t="str">
        <f>IF('2、物理特性检验'!O100="","",'2、物理特性检验'!O100*0.5)</f>
        <v/>
      </c>
      <c r="R100" s="95" t="str">
        <f>IF('2、物理特性检验'!R100="","",'2、物理特性检验'!R100*0.2)</f>
        <v/>
      </c>
      <c r="S100" s="95" t="str">
        <f>IF('2、物理特性检验'!U100="","",'2、物理特性检验'!U100*1)</f>
        <v/>
      </c>
      <c r="T100" s="95" t="str">
        <f>IF('2、物理特性检验'!X100="","",'2、物理特性检验'!X100*0.5)</f>
        <v/>
      </c>
      <c r="U100" s="95" t="str">
        <f>IF('2、物理特性检验'!AA100="","",'2、物理特性检验'!AA100*0.2)</f>
        <v/>
      </c>
      <c r="V100" s="95" t="str">
        <f>IF('2、物理特性检验'!AH100="","",IF(('2、物理特性检验'!AH100&gt;13.5)+('2、物理特性检验'!AH100&lt;10.5),6,IF(ABS('2、物理特性检验'!AH100-'2、物理特性检验'!AI100)&gt;1,3,IF(ABS('2、物理特性检验'!AH100-'2、物理特性检验'!AI100)&gt;0.5,2,""))))</f>
        <v/>
      </c>
      <c r="W100" s="95" t="str">
        <f>IF('2、物理特性检验'!AG100="","",'2、物理特性检验'!AG100*15)</f>
        <v/>
      </c>
      <c r="X100" s="95" t="str">
        <f>IF('2、物理特性检验'!AJ100="","",IF(('2、物理特性检验'!AJ100&gt;=3)*('2、物理特性检验'!AL100=0),4,IF(('2、物理特性检验'!AJ100&gt;=3.5)*('2、物理特性检验'!AL100=1),4,"")))</f>
        <v/>
      </c>
      <c r="Y100" s="95" t="str">
        <f>IF('2、物理特性检验'!AK100="","",'2、物理特性检验'!AK100*5)</f>
        <v/>
      </c>
      <c r="Z100" s="97" t="str">
        <f ca="1">IF('3、外观质量检验'!L100="","",SUMIF(外观!$AI:$AJ,'3、外观质量检验'!L100,外观!$AJ:$AJ)*'3、外观质量检验'!M100)</f>
        <v/>
      </c>
      <c r="AA100" s="97" t="str">
        <f ca="1">IF('3、外观质量检验'!O100="","",SUMIF(外观!$AI:$AJ,'3、外观质量检验'!O100,外观!$AJ:$AJ)*'3、外观质量检验'!P100)</f>
        <v/>
      </c>
      <c r="AB100" s="97" t="str">
        <f ca="1">IF('3、外观质量检验'!R100="","",SUMIF(外观!$AI:$AJ,'3、外观质量检验'!R100,外观!$AJ:$AJ)*'3、外观质量检验'!S100)</f>
        <v/>
      </c>
      <c r="AC100" s="97" t="str">
        <f ca="1">IF('3、外观质量检验'!U100="","",SUMIF(外观!$AI:$AJ,'3、外观质量检验'!U100,外观!$AJ:$AJ)*'3、外观质量检验'!V100)</f>
        <v/>
      </c>
      <c r="AD100" s="97" t="str">
        <f ca="1">IF('3、外观质量检验'!X100="","",SUMIF(外观!$AI:$AJ,'3、外观质量检验'!X100,外观!$AJ:$AJ)*'3、外观质量检验'!Y100)</f>
        <v/>
      </c>
      <c r="AE100" s="97" t="str">
        <f ca="1">IF('3、外观质量检验'!AB100="","",SUMIF(外观!$AI:$AJ,'3、外观质量检验'!AB100,外观!$AJ:$AJ)*'3、外观质量检验'!AC100)</f>
        <v/>
      </c>
      <c r="AF100" s="97" t="str">
        <f ca="1">IF('3、外观质量检验'!AE100="","",SUMIF(外观!$AI:$AJ,'3、外观质量检验'!AE100,外观!$AJ:$AJ)*'3、外观质量检验'!AF100)</f>
        <v/>
      </c>
      <c r="AG100" s="97" t="str">
        <f ca="1">IF('3、外观质量检验'!AH100="","",SUMIF(外观!$AI:$AJ,'3、外观质量检验'!AH100,外观!$AJ:$AJ)*'3、外观质量检验'!AI100)</f>
        <v/>
      </c>
      <c r="AH100" s="97" t="str">
        <f ca="1">IF('3、外观质量检验'!AK100="","",SUMIF(外观!$AI:$AJ,'3、外观质量检验'!AK100,外观!$AJ:$AJ)*'3、外观质量检验'!AL100)</f>
        <v/>
      </c>
      <c r="AI100" s="97" t="str">
        <f ca="1">IF('3、外观质量检验'!AN100="","",SUMIF(外观!$AI:$AJ,'3、外观质量检验'!AN100,外观!$AJ:$AJ)*'3、外观质量检验'!AO100)</f>
        <v/>
      </c>
      <c r="AJ100" s="97" t="str">
        <f ca="1">IF('3、外观质量检验'!AR100="","",SUMIF(外观!$AI:$AJ,'3、外观质量检验'!AR100,外观!$AJ:$AJ)*'3、外观质量检验'!AS100)</f>
        <v/>
      </c>
      <c r="AK100" s="97" t="str">
        <f ca="1">IF('3、外观质量检验'!AU100="","",SUMIF(外观!$AI:$AJ,'3、外观质量检验'!AU100,外观!$AJ:$AJ)*'3、外观质量检验'!AV100)</f>
        <v/>
      </c>
      <c r="AL100" s="97" t="str">
        <f ca="1">IF('3、外观质量检验'!AX100="","",SUMIF(外观!$AI:$AJ,'3、外观质量检验'!AX100,外观!$AJ:$AJ)*'3、外观质量检验'!AY100)</f>
        <v/>
      </c>
      <c r="AM100" s="97" t="str">
        <f ca="1">IF('3、外观质量检验'!BA100="","",SUMIF(外观!$AI:$AJ,'3、外观质量检验'!BA100,外观!$AJ:$AJ)*'3、外观质量检验'!BB100)</f>
        <v/>
      </c>
      <c r="AN100" s="97" t="str">
        <f ca="1">IF('3、外观质量检验'!BD100="","",SUMIF(外观!$AI:$AJ,'3、外观质量检验'!BD100,外观!$AJ:$AJ)*'3、外观质量检验'!BE100)</f>
        <v/>
      </c>
      <c r="AO100" s="97" t="str">
        <f ca="1">IF('3、外观质量检验'!BH100="","",SUMIF(外观!$AI:$AJ,'3、外观质量检验'!BH100,外观!$AJ:$AJ)*'3、外观质量检验'!BI100)</f>
        <v/>
      </c>
      <c r="AP100" s="97" t="str">
        <f ca="1">IF('3、外观质量检验'!BK100="","",SUMIF(外观!$AI:$AJ,'3、外观质量检验'!BK100,外观!$AJ:$AJ)*'3、外观质量检验'!BL100)</f>
        <v/>
      </c>
      <c r="AQ100" s="97" t="str">
        <f ca="1">IF('3、外观质量检验'!BN100="","",SUMIF(外观!$AI:$AJ,'3、外观质量检验'!BN100,外观!$AJ:$AJ)*'3、外观质量检验'!BO100)</f>
        <v/>
      </c>
      <c r="AR100" s="97" t="str">
        <f ca="1">IF('3、外观质量检验'!BQ100="","",SUMIF(外观!$AI:$AJ,'3、外观质量检验'!BQ100,外观!$AJ:$AJ)*'3、外观质量检验'!BR100)</f>
        <v/>
      </c>
      <c r="AS100" s="103" t="str">
        <f ca="1">IF('3、外观质量检验'!BT100="","",SUMIF(外观!$AI:$AJ,'3、外观质量检验'!BT100,外观!$AJ:$AJ)*'3、外观质量检验'!BU100)</f>
        <v/>
      </c>
      <c r="AT100" s="104" t="str">
        <f>IF(('4、感官质量检验'!L100="")+('4、感官质量检验'!M100="")+('4、感官质量检验'!N100="")+('4、感官质量检验'!O100="")+('4、感官质量检验'!P100="")+('4、感官质量检验'!Q100=""),"",SUM('4、感官质量检验'!L100:Q100))</f>
        <v/>
      </c>
      <c r="AU100" s="105" t="str">
        <f>IF('4、感官质量检验'!K100="","",'4、感官质量检验'!K100)</f>
        <v/>
      </c>
      <c r="AV100" s="106" t="str">
        <f>IF('4、感官质量检验'!D100="","",IF('4、感官质量检验'!D100="一类",85,IF('4、感官质量检验'!D100="二、三类",75,60)))</f>
        <v/>
      </c>
      <c r="AW100" s="109" t="str">
        <f>IF(AND(综合判定!AT100="",'4、感官质量检验'!K100=""),"",IF(OR('4、感官质量检验'!K100="异味",'4、感官质量检验'!K100="霉变",'4、感官质量检验'!K100="异味及霉变",综合判定!AT100&lt;AV100),"A类缺陷，批否",IF(综合判定!AT100&lt;('4、感官质量检验'!J100-2),"B类","合格")))</f>
        <v/>
      </c>
      <c r="AX100" s="110" t="str">
        <f>IF('5、主流烟气检验'!R100="","",IF(('5、主流烟气检验'!R100&lt;=4),1,IF(AND('5、主流烟气检验'!R100&gt;=5,'5、主流烟气检验'!R100&lt;=9),1.5,2)))</f>
        <v/>
      </c>
      <c r="AY100" s="106" t="str">
        <f>IF('5、主流烟气检验'!R100="","",IF('5、主流烟气检验'!R100&lt;=8,100,IF(AND('5、主流烟气检验'!R100&gt;=9,'5、主流烟气检验'!R100&lt;=12),80,0)))</f>
        <v/>
      </c>
      <c r="AZ100" s="106" t="str">
        <f>IF('5、主流烟气检验'!S100="","",IF(ABS('5、主流烟气检验'!R100-'5、主流烟气检验'!S100)&lt;=AX100,AY100,0))</f>
        <v/>
      </c>
      <c r="BA100" s="78" t="str">
        <f t="shared" si="8"/>
        <v/>
      </c>
      <c r="BB100" s="106" t="str">
        <f>IF('5、主流烟气检验'!T100="","",IF(('5、主流烟气检验'!T100&lt;=0.4),0.1,IF(AND('5、主流烟气检验'!T100&gt;=0.5,'5、主流烟气检验'!T100&lt;=1),0.2,0.3)))</f>
        <v/>
      </c>
      <c r="BC100" s="106" t="str">
        <f>IF('5、主流烟气检验'!U100="","",IF(ABS('5、主流烟气检验'!T100-'5、主流烟气检验'!U100)&lt;=BB100,100,0))</f>
        <v/>
      </c>
      <c r="BD100" s="106" t="str">
        <f>IF('5、主流烟气检验'!V100="","",IF(('5、主流烟气检验'!V100&lt;=4),1,IF(AND('5、主流烟气检验'!V100&gt;=5,'5、主流烟气检验'!V100&lt;=10),2,3)))</f>
        <v/>
      </c>
      <c r="BE100" s="106" t="str">
        <f>IF('5、主流烟气检验'!V100="","",IF('5、主流烟气检验'!V100&lt;=10,100,IF(AND('5、主流烟气检验'!V100&gt;=11,'5、主流烟气检验'!V100&lt;=15),80,0)))</f>
        <v/>
      </c>
      <c r="BF100" s="109" t="str">
        <f>IF('5、主流烟气检验'!W100="","",IF(ABS('5、主流烟气检验'!W100-'5、主流烟气检验'!V100)&lt;=BD100,BE100,0))</f>
        <v/>
      </c>
      <c r="BG100" s="113" t="str">
        <f ca="1" t="shared" si="5"/>
        <v/>
      </c>
    </row>
    <row r="101" ht="12" customHeight="1" spans="2:59">
      <c r="B101" s="77" t="str">
        <f>IF('1、包装标识检验'!B101="","",'1、包装标识检验'!B101)</f>
        <v/>
      </c>
      <c r="C101" s="78" t="str">
        <f>IF('1、包装标识检验'!C101="","",'1、包装标识检验'!C101)</f>
        <v/>
      </c>
      <c r="D101" s="78" t="str">
        <f>IF('1、包装标识检验'!D101="","",'1、包装标识检验'!D101)</f>
        <v/>
      </c>
      <c r="E101" s="78" t="str">
        <f>IF('1、包装标识检验'!E101="","",'1、包装标识检验'!E101)</f>
        <v/>
      </c>
      <c r="F101" s="79" t="str">
        <f>IF('1、包装标识检验'!F101="","",'1、包装标识检验'!F101)</f>
        <v/>
      </c>
      <c r="G101" s="78" t="str">
        <f>IF('1、包装标识检验'!G101="","",'1、包装标识检验'!G101)</f>
        <v/>
      </c>
      <c r="H101" s="78" t="str">
        <f>IF('1、包装标识检验'!H101="","",'1、包装标识检验'!H101)</f>
        <v/>
      </c>
      <c r="I101" s="88" t="str">
        <f>IF('1、包装标识检验'!I101="","",'1、包装标识检验'!I101)</f>
        <v/>
      </c>
      <c r="J101" s="89" t="str">
        <f>IF('1、包装标识检验'!J101="合格","合格",IF('1、包装标识检验'!J101="","",IF('1、包装标识检验'!J101="A类","A类，批否",IF('1、包装标识检验'!J101="B类","B类，合格"))))</f>
        <v/>
      </c>
      <c r="K101" s="90" t="str">
        <f>IF('1、包装标识检验'!J101="","",IF('1、包装标识检验'!J101="合格",100,IF('1、包装标识检验'!J101="A类",0,100-综合判定!J101)))</f>
        <v/>
      </c>
      <c r="L101" s="77" t="str">
        <f ca="1">IF(B101="","",100-SUM(综合判定!P101,综合判定!Q101,综合判定!R101,综合判定!S101,综合判定!T101,综合判定!U101,综合判定!W101,综合判定!V101,综合判定!X101,综合判定!Y101,综合判定!Z101,综合判定!AA101,综合判定!AB101,综合判定!AC101,综合判定!AD101,综合判定!AE101,综合判定!AF101,综合判定!AG101,综合判定!AH101,综合判定!AI101,综合判定!AJ101,综合判定!AK101,综合判定!AL101,综合判定!AM101,综合判定!AN101,综合判定!AO101,综合判定!AP101,综合判定!AQ101,综合判定!AR101,综合判定!AS101))</f>
        <v/>
      </c>
      <c r="M101" s="78" t="str">
        <f ca="1" t="shared" si="6"/>
        <v/>
      </c>
      <c r="N101" s="91" t="str">
        <f ca="1" t="shared" si="7"/>
        <v/>
      </c>
      <c r="O101" s="92"/>
      <c r="P101" s="93" t="str">
        <f>IF('2、物理特性检验'!L101="","",'2、物理特性检验'!L101*0.2)</f>
        <v/>
      </c>
      <c r="Q101" s="95" t="str">
        <f>IF('2、物理特性检验'!O101="","",'2、物理特性检验'!O101*0.5)</f>
        <v/>
      </c>
      <c r="R101" s="95" t="str">
        <f>IF('2、物理特性检验'!R101="","",'2、物理特性检验'!R101*0.2)</f>
        <v/>
      </c>
      <c r="S101" s="95" t="str">
        <f>IF('2、物理特性检验'!U101="","",'2、物理特性检验'!U101*1)</f>
        <v/>
      </c>
      <c r="T101" s="95" t="str">
        <f>IF('2、物理特性检验'!X101="","",'2、物理特性检验'!X101*0.5)</f>
        <v/>
      </c>
      <c r="U101" s="95" t="str">
        <f>IF('2、物理特性检验'!AA101="","",'2、物理特性检验'!AA101*0.2)</f>
        <v/>
      </c>
      <c r="V101" s="95" t="str">
        <f>IF('2、物理特性检验'!AH101="","",IF(('2、物理特性检验'!AH101&gt;13.5)+('2、物理特性检验'!AH101&lt;10.5),6,IF(ABS('2、物理特性检验'!AH101-'2、物理特性检验'!AI101)&gt;1,3,IF(ABS('2、物理特性检验'!AH101-'2、物理特性检验'!AI101)&gt;0.5,2,""))))</f>
        <v/>
      </c>
      <c r="W101" s="95" t="str">
        <f>IF('2、物理特性检验'!AG101="","",'2、物理特性检验'!AG101*15)</f>
        <v/>
      </c>
      <c r="X101" s="95" t="str">
        <f>IF('2、物理特性检验'!AJ101="","",IF(('2、物理特性检验'!AJ101&gt;=3)*('2、物理特性检验'!AL101=0),4,IF(('2、物理特性检验'!AJ101&gt;=3.5)*('2、物理特性检验'!AL101=1),4,"")))</f>
        <v/>
      </c>
      <c r="Y101" s="95" t="str">
        <f>IF('2、物理特性检验'!AK101="","",'2、物理特性检验'!AK101*5)</f>
        <v/>
      </c>
      <c r="Z101" s="97" t="str">
        <f ca="1">IF('3、外观质量检验'!L101="","",SUMIF(外观!$AI:$AJ,'3、外观质量检验'!L101,外观!$AJ:$AJ)*'3、外观质量检验'!M101)</f>
        <v/>
      </c>
      <c r="AA101" s="97" t="str">
        <f ca="1">IF('3、外观质量检验'!O101="","",SUMIF(外观!$AI:$AJ,'3、外观质量检验'!O101,外观!$AJ:$AJ)*'3、外观质量检验'!P101)</f>
        <v/>
      </c>
      <c r="AB101" s="97" t="str">
        <f ca="1">IF('3、外观质量检验'!R101="","",SUMIF(外观!$AI:$AJ,'3、外观质量检验'!R101,外观!$AJ:$AJ)*'3、外观质量检验'!S101)</f>
        <v/>
      </c>
      <c r="AC101" s="97" t="str">
        <f ca="1">IF('3、外观质量检验'!U101="","",SUMIF(外观!$AI:$AJ,'3、外观质量检验'!U101,外观!$AJ:$AJ)*'3、外观质量检验'!V101)</f>
        <v/>
      </c>
      <c r="AD101" s="97" t="str">
        <f ca="1">IF('3、外观质量检验'!X101="","",SUMIF(外观!$AI:$AJ,'3、外观质量检验'!X101,外观!$AJ:$AJ)*'3、外观质量检验'!Y101)</f>
        <v/>
      </c>
      <c r="AE101" s="97" t="str">
        <f ca="1">IF('3、外观质量检验'!AB101="","",SUMIF(外观!$AI:$AJ,'3、外观质量检验'!AB101,外观!$AJ:$AJ)*'3、外观质量检验'!AC101)</f>
        <v/>
      </c>
      <c r="AF101" s="97" t="str">
        <f ca="1">IF('3、外观质量检验'!AE101="","",SUMIF(外观!$AI:$AJ,'3、外观质量检验'!AE101,外观!$AJ:$AJ)*'3、外观质量检验'!AF101)</f>
        <v/>
      </c>
      <c r="AG101" s="97" t="str">
        <f ca="1">IF('3、外观质量检验'!AH101="","",SUMIF(外观!$AI:$AJ,'3、外观质量检验'!AH101,外观!$AJ:$AJ)*'3、外观质量检验'!AI101)</f>
        <v/>
      </c>
      <c r="AH101" s="97" t="str">
        <f ca="1">IF('3、外观质量检验'!AK101="","",SUMIF(外观!$AI:$AJ,'3、外观质量检验'!AK101,外观!$AJ:$AJ)*'3、外观质量检验'!AL101)</f>
        <v/>
      </c>
      <c r="AI101" s="97" t="str">
        <f ca="1">IF('3、外观质量检验'!AN101="","",SUMIF(外观!$AI:$AJ,'3、外观质量检验'!AN101,外观!$AJ:$AJ)*'3、外观质量检验'!AO101)</f>
        <v/>
      </c>
      <c r="AJ101" s="97" t="str">
        <f ca="1">IF('3、外观质量检验'!AR101="","",SUMIF(外观!$AI:$AJ,'3、外观质量检验'!AR101,外观!$AJ:$AJ)*'3、外观质量检验'!AS101)</f>
        <v/>
      </c>
      <c r="AK101" s="97" t="str">
        <f ca="1">IF('3、外观质量检验'!AU101="","",SUMIF(外观!$AI:$AJ,'3、外观质量检验'!AU101,外观!$AJ:$AJ)*'3、外观质量检验'!AV101)</f>
        <v/>
      </c>
      <c r="AL101" s="97" t="str">
        <f ca="1">IF('3、外观质量检验'!AX101="","",SUMIF(外观!$AI:$AJ,'3、外观质量检验'!AX101,外观!$AJ:$AJ)*'3、外观质量检验'!AY101)</f>
        <v/>
      </c>
      <c r="AM101" s="97" t="str">
        <f ca="1">IF('3、外观质量检验'!BA101="","",SUMIF(外观!$AI:$AJ,'3、外观质量检验'!BA101,外观!$AJ:$AJ)*'3、外观质量检验'!BB101)</f>
        <v/>
      </c>
      <c r="AN101" s="97" t="str">
        <f ca="1">IF('3、外观质量检验'!BD101="","",SUMIF(外观!$AI:$AJ,'3、外观质量检验'!BD101,外观!$AJ:$AJ)*'3、外观质量检验'!BE101)</f>
        <v/>
      </c>
      <c r="AO101" s="97" t="str">
        <f ca="1">IF('3、外观质量检验'!BH101="","",SUMIF(外观!$AI:$AJ,'3、外观质量检验'!BH101,外观!$AJ:$AJ)*'3、外观质量检验'!BI101)</f>
        <v/>
      </c>
      <c r="AP101" s="97" t="str">
        <f ca="1">IF('3、外观质量检验'!BK101="","",SUMIF(外观!$AI:$AJ,'3、外观质量检验'!BK101,外观!$AJ:$AJ)*'3、外观质量检验'!BL101)</f>
        <v/>
      </c>
      <c r="AQ101" s="97" t="str">
        <f ca="1">IF('3、外观质量检验'!BN101="","",SUMIF(外观!$AI:$AJ,'3、外观质量检验'!BN101,外观!$AJ:$AJ)*'3、外观质量检验'!BO101)</f>
        <v/>
      </c>
      <c r="AR101" s="97" t="str">
        <f ca="1">IF('3、外观质量检验'!BQ101="","",SUMIF(外观!$AI:$AJ,'3、外观质量检验'!BQ101,外观!$AJ:$AJ)*'3、外观质量检验'!BR101)</f>
        <v/>
      </c>
      <c r="AS101" s="103" t="str">
        <f ca="1">IF('3、外观质量检验'!BT101="","",SUMIF(外观!$AI:$AJ,'3、外观质量检验'!BT101,外观!$AJ:$AJ)*'3、外观质量检验'!BU101)</f>
        <v/>
      </c>
      <c r="AT101" s="104" t="str">
        <f>IF(('4、感官质量检验'!L101="")+('4、感官质量检验'!M101="")+('4、感官质量检验'!N101="")+('4、感官质量检验'!O101="")+('4、感官质量检验'!P101="")+('4、感官质量检验'!Q101=""),"",SUM('4、感官质量检验'!L101:Q101))</f>
        <v/>
      </c>
      <c r="AU101" s="105" t="str">
        <f>IF('4、感官质量检验'!K101="","",'4、感官质量检验'!K101)</f>
        <v/>
      </c>
      <c r="AV101" s="106" t="str">
        <f>IF('4、感官质量检验'!D101="","",IF('4、感官质量检验'!D101="一类",85,IF('4、感官质量检验'!D101="二、三类",75,60)))</f>
        <v/>
      </c>
      <c r="AW101" s="109" t="str">
        <f>IF(AND(综合判定!AT101="",'4、感官质量检验'!K101=""),"",IF(OR('4、感官质量检验'!K101="异味",'4、感官质量检验'!K101="霉变",'4、感官质量检验'!K101="异味及霉变",综合判定!AT101&lt;AV101),"A类缺陷，批否",IF(综合判定!AT101&lt;('4、感官质量检验'!J101-2),"B类","合格")))</f>
        <v/>
      </c>
      <c r="AX101" s="110" t="str">
        <f>IF('5、主流烟气检验'!R101="","",IF(('5、主流烟气检验'!R101&lt;=4),1,IF(AND('5、主流烟气检验'!R101&gt;=5,'5、主流烟气检验'!R101&lt;=9),1.5,2)))</f>
        <v/>
      </c>
      <c r="AY101" s="106" t="str">
        <f>IF('5、主流烟气检验'!R101="","",IF('5、主流烟气检验'!R101&lt;=8,100,IF(AND('5、主流烟气检验'!R101&gt;=9,'5、主流烟气检验'!R101&lt;=12),80,0)))</f>
        <v/>
      </c>
      <c r="AZ101" s="106" t="str">
        <f>IF('5、主流烟气检验'!S101="","",IF(ABS('5、主流烟气检验'!R101-'5、主流烟气检验'!S101)&lt;=AX101,AY101,0))</f>
        <v/>
      </c>
      <c r="BA101" s="78" t="str">
        <f t="shared" si="8"/>
        <v/>
      </c>
      <c r="BB101" s="106" t="str">
        <f>IF('5、主流烟气检验'!T101="","",IF(('5、主流烟气检验'!T101&lt;=0.4),0.1,IF(AND('5、主流烟气检验'!T101&gt;=0.5,'5、主流烟气检验'!T101&lt;=1),0.2,0.3)))</f>
        <v/>
      </c>
      <c r="BC101" s="106" t="str">
        <f>IF('5、主流烟气检验'!U101="","",IF(ABS('5、主流烟气检验'!T101-'5、主流烟气检验'!U101)&lt;=BB101,100,0))</f>
        <v/>
      </c>
      <c r="BD101" s="106" t="str">
        <f>IF('5、主流烟气检验'!V101="","",IF(('5、主流烟气检验'!V101&lt;=4),1,IF(AND('5、主流烟气检验'!V101&gt;=5,'5、主流烟气检验'!V101&lt;=10),2,3)))</f>
        <v/>
      </c>
      <c r="BE101" s="106" t="str">
        <f>IF('5、主流烟气检验'!V101="","",IF('5、主流烟气检验'!V101&lt;=10,100,IF(AND('5、主流烟气检验'!V101&gt;=11,'5、主流烟气检验'!V101&lt;=15),80,0)))</f>
        <v/>
      </c>
      <c r="BF101" s="109" t="str">
        <f>IF('5、主流烟气检验'!W101="","",IF(ABS('5、主流烟气检验'!W101-'5、主流烟气检验'!V101)&lt;=BD101,BE101,0))</f>
        <v/>
      </c>
      <c r="BG101" s="113" t="str">
        <f ca="1" t="shared" si="5"/>
        <v/>
      </c>
    </row>
    <row r="102" ht="12" customHeight="1" spans="2:59">
      <c r="B102" s="77" t="str">
        <f>IF('1、包装标识检验'!B102="","",'1、包装标识检验'!B102)</f>
        <v/>
      </c>
      <c r="C102" s="78" t="str">
        <f>IF('1、包装标识检验'!C102="","",'1、包装标识检验'!C102)</f>
        <v/>
      </c>
      <c r="D102" s="78" t="str">
        <f>IF('1、包装标识检验'!D102="","",'1、包装标识检验'!D102)</f>
        <v/>
      </c>
      <c r="E102" s="78" t="str">
        <f>IF('1、包装标识检验'!E102="","",'1、包装标识检验'!E102)</f>
        <v/>
      </c>
      <c r="F102" s="79" t="str">
        <f>IF('1、包装标识检验'!F102="","",'1、包装标识检验'!F102)</f>
        <v/>
      </c>
      <c r="G102" s="78" t="str">
        <f>IF('1、包装标识检验'!G102="","",'1、包装标识检验'!G102)</f>
        <v/>
      </c>
      <c r="H102" s="78" t="str">
        <f>IF('1、包装标识检验'!H102="","",'1、包装标识检验'!H102)</f>
        <v/>
      </c>
      <c r="I102" s="88" t="str">
        <f>IF('1、包装标识检验'!I102="","",'1、包装标识检验'!I102)</f>
        <v/>
      </c>
      <c r="J102" s="89" t="str">
        <f>IF('1、包装标识检验'!J102="合格","合格",IF('1、包装标识检验'!J102="","",IF('1、包装标识检验'!J102="A类","A类，批否",IF('1、包装标识检验'!J102="B类","B类，合格"))))</f>
        <v/>
      </c>
      <c r="K102" s="90" t="str">
        <f>IF('1、包装标识检验'!J102="","",IF('1、包装标识检验'!J102="合格",100,IF('1、包装标识检验'!J102="A类",0,100-综合判定!J102)))</f>
        <v/>
      </c>
      <c r="L102" s="77" t="str">
        <f ca="1">IF(B102="","",100-SUM(综合判定!P102,综合判定!Q102,综合判定!R102,综合判定!S102,综合判定!T102,综合判定!U102,综合判定!W102,综合判定!V102,综合判定!X102,综合判定!Y102,综合判定!Z102,综合判定!AA102,综合判定!AB102,综合判定!AC102,综合判定!AD102,综合判定!AE102,综合判定!AF102,综合判定!AG102,综合判定!AH102,综合判定!AI102,综合判定!AJ102,综合判定!AK102,综合判定!AL102,综合判定!AM102,综合判定!AN102,综合判定!AO102,综合判定!AP102,综合判定!AQ102,综合判定!AR102,综合判定!AS102))</f>
        <v/>
      </c>
      <c r="M102" s="78" t="str">
        <f ca="1" t="shared" si="6"/>
        <v/>
      </c>
      <c r="N102" s="91" t="str">
        <f ca="1" t="shared" si="7"/>
        <v/>
      </c>
      <c r="O102" s="92"/>
      <c r="P102" s="93" t="str">
        <f>IF('2、物理特性检验'!L102="","",'2、物理特性检验'!L102*0.2)</f>
        <v/>
      </c>
      <c r="Q102" s="95" t="str">
        <f>IF('2、物理特性检验'!O102="","",'2、物理特性检验'!O102*0.5)</f>
        <v/>
      </c>
      <c r="R102" s="95" t="str">
        <f>IF('2、物理特性检验'!R102="","",'2、物理特性检验'!R102*0.2)</f>
        <v/>
      </c>
      <c r="S102" s="95" t="str">
        <f>IF('2、物理特性检验'!U102="","",'2、物理特性检验'!U102*1)</f>
        <v/>
      </c>
      <c r="T102" s="95" t="str">
        <f>IF('2、物理特性检验'!X102="","",'2、物理特性检验'!X102*0.5)</f>
        <v/>
      </c>
      <c r="U102" s="95" t="str">
        <f>IF('2、物理特性检验'!AA102="","",'2、物理特性检验'!AA102*0.2)</f>
        <v/>
      </c>
      <c r="V102" s="95" t="str">
        <f>IF('2、物理特性检验'!AH102="","",IF(('2、物理特性检验'!AH102&gt;13.5)+('2、物理特性检验'!AH102&lt;10.5),6,IF(ABS('2、物理特性检验'!AH102-'2、物理特性检验'!AI102)&gt;1,3,IF(ABS('2、物理特性检验'!AH102-'2、物理特性检验'!AI102)&gt;0.5,2,""))))</f>
        <v/>
      </c>
      <c r="W102" s="95" t="str">
        <f>IF('2、物理特性检验'!AG102="","",'2、物理特性检验'!AG102*15)</f>
        <v/>
      </c>
      <c r="X102" s="95" t="str">
        <f>IF('2、物理特性检验'!AJ102="","",IF(('2、物理特性检验'!AJ102&gt;=3)*('2、物理特性检验'!AL102=0),4,IF(('2、物理特性检验'!AJ102&gt;=3.5)*('2、物理特性检验'!AL102=1),4,"")))</f>
        <v/>
      </c>
      <c r="Y102" s="95" t="str">
        <f>IF('2、物理特性检验'!AK102="","",'2、物理特性检验'!AK102*5)</f>
        <v/>
      </c>
      <c r="Z102" s="97" t="str">
        <f ca="1">IF('3、外观质量检验'!L102="","",SUMIF(外观!$AI:$AJ,'3、外观质量检验'!L102,外观!$AJ:$AJ)*'3、外观质量检验'!M102)</f>
        <v/>
      </c>
      <c r="AA102" s="97" t="str">
        <f ca="1">IF('3、外观质量检验'!O102="","",SUMIF(外观!$AI:$AJ,'3、外观质量检验'!O102,外观!$AJ:$AJ)*'3、外观质量检验'!P102)</f>
        <v/>
      </c>
      <c r="AB102" s="97" t="str">
        <f ca="1">IF('3、外观质量检验'!R102="","",SUMIF(外观!$AI:$AJ,'3、外观质量检验'!R102,外观!$AJ:$AJ)*'3、外观质量检验'!S102)</f>
        <v/>
      </c>
      <c r="AC102" s="97" t="str">
        <f ca="1">IF('3、外观质量检验'!U102="","",SUMIF(外观!$AI:$AJ,'3、外观质量检验'!U102,外观!$AJ:$AJ)*'3、外观质量检验'!V102)</f>
        <v/>
      </c>
      <c r="AD102" s="97" t="str">
        <f ca="1">IF('3、外观质量检验'!X102="","",SUMIF(外观!$AI:$AJ,'3、外观质量检验'!X102,外观!$AJ:$AJ)*'3、外观质量检验'!Y102)</f>
        <v/>
      </c>
      <c r="AE102" s="97" t="str">
        <f ca="1">IF('3、外观质量检验'!AB102="","",SUMIF(外观!$AI:$AJ,'3、外观质量检验'!AB102,外观!$AJ:$AJ)*'3、外观质量检验'!AC102)</f>
        <v/>
      </c>
      <c r="AF102" s="97" t="str">
        <f ca="1">IF('3、外观质量检验'!AE102="","",SUMIF(外观!$AI:$AJ,'3、外观质量检验'!AE102,外观!$AJ:$AJ)*'3、外观质量检验'!AF102)</f>
        <v/>
      </c>
      <c r="AG102" s="97" t="str">
        <f ca="1">IF('3、外观质量检验'!AH102="","",SUMIF(外观!$AI:$AJ,'3、外观质量检验'!AH102,外观!$AJ:$AJ)*'3、外观质量检验'!AI102)</f>
        <v/>
      </c>
      <c r="AH102" s="97" t="str">
        <f ca="1">IF('3、外观质量检验'!AK102="","",SUMIF(外观!$AI:$AJ,'3、外观质量检验'!AK102,外观!$AJ:$AJ)*'3、外观质量检验'!AL102)</f>
        <v/>
      </c>
      <c r="AI102" s="97" t="str">
        <f ca="1">IF('3、外观质量检验'!AN102="","",SUMIF(外观!$AI:$AJ,'3、外观质量检验'!AN102,外观!$AJ:$AJ)*'3、外观质量检验'!AO102)</f>
        <v/>
      </c>
      <c r="AJ102" s="97" t="str">
        <f ca="1">IF('3、外观质量检验'!AR102="","",SUMIF(外观!$AI:$AJ,'3、外观质量检验'!AR102,外观!$AJ:$AJ)*'3、外观质量检验'!AS102)</f>
        <v/>
      </c>
      <c r="AK102" s="97" t="str">
        <f ca="1">IF('3、外观质量检验'!AU102="","",SUMIF(外观!$AI:$AJ,'3、外观质量检验'!AU102,外观!$AJ:$AJ)*'3、外观质量检验'!AV102)</f>
        <v/>
      </c>
      <c r="AL102" s="97" t="str">
        <f ca="1">IF('3、外观质量检验'!AX102="","",SUMIF(外观!$AI:$AJ,'3、外观质量检验'!AX102,外观!$AJ:$AJ)*'3、外观质量检验'!AY102)</f>
        <v/>
      </c>
      <c r="AM102" s="97" t="str">
        <f ca="1">IF('3、外观质量检验'!BA102="","",SUMIF(外观!$AI:$AJ,'3、外观质量检验'!BA102,外观!$AJ:$AJ)*'3、外观质量检验'!BB102)</f>
        <v/>
      </c>
      <c r="AN102" s="97" t="str">
        <f ca="1">IF('3、外观质量检验'!BD102="","",SUMIF(外观!$AI:$AJ,'3、外观质量检验'!BD102,外观!$AJ:$AJ)*'3、外观质量检验'!BE102)</f>
        <v/>
      </c>
      <c r="AO102" s="97" t="str">
        <f ca="1">IF('3、外观质量检验'!BH102="","",SUMIF(外观!$AI:$AJ,'3、外观质量检验'!BH102,外观!$AJ:$AJ)*'3、外观质量检验'!BI102)</f>
        <v/>
      </c>
      <c r="AP102" s="97" t="str">
        <f ca="1">IF('3、外观质量检验'!BK102="","",SUMIF(外观!$AI:$AJ,'3、外观质量检验'!BK102,外观!$AJ:$AJ)*'3、外观质量检验'!BL102)</f>
        <v/>
      </c>
      <c r="AQ102" s="97" t="str">
        <f ca="1">IF('3、外观质量检验'!BN102="","",SUMIF(外观!$AI:$AJ,'3、外观质量检验'!BN102,外观!$AJ:$AJ)*'3、外观质量检验'!BO102)</f>
        <v/>
      </c>
      <c r="AR102" s="97" t="str">
        <f ca="1">IF('3、外观质量检验'!BQ102="","",SUMIF(外观!$AI:$AJ,'3、外观质量检验'!BQ102,外观!$AJ:$AJ)*'3、外观质量检验'!BR102)</f>
        <v/>
      </c>
      <c r="AS102" s="103" t="str">
        <f ca="1">IF('3、外观质量检验'!BT102="","",SUMIF(外观!$AI:$AJ,'3、外观质量检验'!BT102,外观!$AJ:$AJ)*'3、外观质量检验'!BU102)</f>
        <v/>
      </c>
      <c r="AT102" s="104" t="str">
        <f>IF(('4、感官质量检验'!L102="")+('4、感官质量检验'!M102="")+('4、感官质量检验'!N102="")+('4、感官质量检验'!O102="")+('4、感官质量检验'!P102="")+('4、感官质量检验'!Q102=""),"",SUM('4、感官质量检验'!L102:Q102))</f>
        <v/>
      </c>
      <c r="AU102" s="105" t="str">
        <f>IF('4、感官质量检验'!K102="","",'4、感官质量检验'!K102)</f>
        <v/>
      </c>
      <c r="AV102" s="106" t="str">
        <f>IF('4、感官质量检验'!D102="","",IF('4、感官质量检验'!D102="一类",85,IF('4、感官质量检验'!D102="二、三类",75,60)))</f>
        <v/>
      </c>
      <c r="AW102" s="109" t="str">
        <f>IF(AND(综合判定!AT102="",'4、感官质量检验'!K102=""),"",IF(OR('4、感官质量检验'!K102="异味",'4、感官质量检验'!K102="霉变",'4、感官质量检验'!K102="异味及霉变",综合判定!AT102&lt;AV102),"A类缺陷，批否",IF(综合判定!AT102&lt;('4、感官质量检验'!J102-2),"B类","合格")))</f>
        <v/>
      </c>
      <c r="AX102" s="110" t="str">
        <f>IF('5、主流烟气检验'!R102="","",IF(('5、主流烟气检验'!R102&lt;=4),1,IF(AND('5、主流烟气检验'!R102&gt;=5,'5、主流烟气检验'!R102&lt;=9),1.5,2)))</f>
        <v/>
      </c>
      <c r="AY102" s="106" t="str">
        <f>IF('5、主流烟气检验'!R102="","",IF('5、主流烟气检验'!R102&lt;=8,100,IF(AND('5、主流烟气检验'!R102&gt;=9,'5、主流烟气检验'!R102&lt;=12),80,0)))</f>
        <v/>
      </c>
      <c r="AZ102" s="106" t="str">
        <f>IF('5、主流烟气检验'!S102="","",IF(ABS('5、主流烟气检验'!R102-'5、主流烟气检验'!S102)&lt;=AX102,AY102,0))</f>
        <v/>
      </c>
      <c r="BA102" s="78" t="str">
        <f t="shared" si="8"/>
        <v/>
      </c>
      <c r="BB102" s="106" t="str">
        <f>IF('5、主流烟气检验'!T102="","",IF(('5、主流烟气检验'!T102&lt;=0.4),0.1,IF(AND('5、主流烟气检验'!T102&gt;=0.5,'5、主流烟气检验'!T102&lt;=1),0.2,0.3)))</f>
        <v/>
      </c>
      <c r="BC102" s="106" t="str">
        <f>IF('5、主流烟气检验'!U102="","",IF(ABS('5、主流烟气检验'!T102-'5、主流烟气检验'!U102)&lt;=BB102,100,0))</f>
        <v/>
      </c>
      <c r="BD102" s="106" t="str">
        <f>IF('5、主流烟气检验'!V102="","",IF(('5、主流烟气检验'!V102&lt;=4),1,IF(AND('5、主流烟气检验'!V102&gt;=5,'5、主流烟气检验'!V102&lt;=10),2,3)))</f>
        <v/>
      </c>
      <c r="BE102" s="106" t="str">
        <f>IF('5、主流烟气检验'!V102="","",IF('5、主流烟气检验'!V102&lt;=10,100,IF(AND('5、主流烟气检验'!V102&gt;=11,'5、主流烟气检验'!V102&lt;=15),80,0)))</f>
        <v/>
      </c>
      <c r="BF102" s="109" t="str">
        <f>IF('5、主流烟气检验'!W102="","",IF(ABS('5、主流烟气检验'!W102-'5、主流烟气检验'!V102)&lt;=BD102,BE102,0))</f>
        <v/>
      </c>
      <c r="BG102" s="113" t="str">
        <f ca="1" t="shared" ref="BG102:BG136" si="9">IF((K102="")+(L102="")+(AT102="")+(AZ102="")+(BC102="")+(BF102=""),"",0.05*K102+0.25*L102+0.35*AT102+0.25*AZ102+0.05*BC102+0.05*BF102)</f>
        <v/>
      </c>
    </row>
    <row r="103" ht="12" customHeight="1" spans="2:59">
      <c r="B103" s="77" t="str">
        <f>IF('1、包装标识检验'!B103="","",'1、包装标识检验'!B103)</f>
        <v/>
      </c>
      <c r="C103" s="78" t="str">
        <f>IF('1、包装标识检验'!C103="","",'1、包装标识检验'!C103)</f>
        <v/>
      </c>
      <c r="D103" s="78" t="str">
        <f>IF('1、包装标识检验'!D103="","",'1、包装标识检验'!D103)</f>
        <v/>
      </c>
      <c r="E103" s="78" t="str">
        <f>IF('1、包装标识检验'!E103="","",'1、包装标识检验'!E103)</f>
        <v/>
      </c>
      <c r="F103" s="79" t="str">
        <f>IF('1、包装标识检验'!F103="","",'1、包装标识检验'!F103)</f>
        <v/>
      </c>
      <c r="G103" s="78" t="str">
        <f>IF('1、包装标识检验'!G103="","",'1、包装标识检验'!G103)</f>
        <v/>
      </c>
      <c r="H103" s="78" t="str">
        <f>IF('1、包装标识检验'!H103="","",'1、包装标识检验'!H103)</f>
        <v/>
      </c>
      <c r="I103" s="88" t="str">
        <f>IF('1、包装标识检验'!I103="","",'1、包装标识检验'!I103)</f>
        <v/>
      </c>
      <c r="J103" s="89" t="str">
        <f>IF('1、包装标识检验'!J103="合格","合格",IF('1、包装标识检验'!J103="","",IF('1、包装标识检验'!J103="A类","A类，批否",IF('1、包装标识检验'!J103="B类","B类，合格"))))</f>
        <v/>
      </c>
      <c r="K103" s="90" t="str">
        <f>IF('1、包装标识检验'!J103="","",IF('1、包装标识检验'!J103="合格",100,IF('1、包装标识检验'!J103="A类",0,100-综合判定!J103)))</f>
        <v/>
      </c>
      <c r="L103" s="77" t="str">
        <f ca="1">IF(B103="","",100-SUM(综合判定!P103,综合判定!Q103,综合判定!R103,综合判定!S103,综合判定!T103,综合判定!U103,综合判定!W103,综合判定!V103,综合判定!X103,综合判定!Y103,综合判定!Z103,综合判定!AA103,综合判定!AB103,综合判定!AC103,综合判定!AD103,综合判定!AE103,综合判定!AF103,综合判定!AG103,综合判定!AH103,综合判定!AI103,综合判定!AJ103,综合判定!AK103,综合判定!AL103,综合判定!AM103,综合判定!AN103,综合判定!AO103,综合判定!AP103,综合判定!AQ103,综合判定!AR103,综合判定!AS103))</f>
        <v/>
      </c>
      <c r="M103" s="78" t="str">
        <f ca="1" t="shared" si="6"/>
        <v/>
      </c>
      <c r="N103" s="91" t="str">
        <f ca="1" t="shared" si="7"/>
        <v/>
      </c>
      <c r="O103" s="92"/>
      <c r="P103" s="93" t="str">
        <f>IF('2、物理特性检验'!L103="","",'2、物理特性检验'!L103*0.2)</f>
        <v/>
      </c>
      <c r="Q103" s="95" t="str">
        <f>IF('2、物理特性检验'!O103="","",'2、物理特性检验'!O103*0.5)</f>
        <v/>
      </c>
      <c r="R103" s="95" t="str">
        <f>IF('2、物理特性检验'!R103="","",'2、物理特性检验'!R103*0.2)</f>
        <v/>
      </c>
      <c r="S103" s="95" t="str">
        <f>IF('2、物理特性检验'!U103="","",'2、物理特性检验'!U103*1)</f>
        <v/>
      </c>
      <c r="T103" s="95" t="str">
        <f>IF('2、物理特性检验'!X103="","",'2、物理特性检验'!X103*0.5)</f>
        <v/>
      </c>
      <c r="U103" s="95" t="str">
        <f>IF('2、物理特性检验'!AA103="","",'2、物理特性检验'!AA103*0.2)</f>
        <v/>
      </c>
      <c r="V103" s="95" t="str">
        <f>IF('2、物理特性检验'!AH103="","",IF(('2、物理特性检验'!AH103&gt;13.5)+('2、物理特性检验'!AH103&lt;10.5),6,IF(ABS('2、物理特性检验'!AH103-'2、物理特性检验'!AI103)&gt;1,3,IF(ABS('2、物理特性检验'!AH103-'2、物理特性检验'!AI103)&gt;0.5,2,""))))</f>
        <v/>
      </c>
      <c r="W103" s="95" t="str">
        <f>IF('2、物理特性检验'!AG103="","",'2、物理特性检验'!AG103*15)</f>
        <v/>
      </c>
      <c r="X103" s="95" t="str">
        <f>IF('2、物理特性检验'!AJ103="","",IF(('2、物理特性检验'!AJ103&gt;=3)*('2、物理特性检验'!AL103=0),4,IF(('2、物理特性检验'!AJ103&gt;=3.5)*('2、物理特性检验'!AL103=1),4,"")))</f>
        <v/>
      </c>
      <c r="Y103" s="95" t="str">
        <f>IF('2、物理特性检验'!AK103="","",'2、物理特性检验'!AK103*5)</f>
        <v/>
      </c>
      <c r="Z103" s="97" t="str">
        <f ca="1">IF('3、外观质量检验'!L103="","",SUMIF(外观!$AI:$AJ,'3、外观质量检验'!L103,外观!$AJ:$AJ)*'3、外观质量检验'!M103)</f>
        <v/>
      </c>
      <c r="AA103" s="97" t="str">
        <f ca="1">IF('3、外观质量检验'!O103="","",SUMIF(外观!$AI:$AJ,'3、外观质量检验'!O103,外观!$AJ:$AJ)*'3、外观质量检验'!P103)</f>
        <v/>
      </c>
      <c r="AB103" s="97" t="str">
        <f ca="1">IF('3、外观质量检验'!R103="","",SUMIF(外观!$AI:$AJ,'3、外观质量检验'!R103,外观!$AJ:$AJ)*'3、外观质量检验'!S103)</f>
        <v/>
      </c>
      <c r="AC103" s="97" t="str">
        <f ca="1">IF('3、外观质量检验'!U103="","",SUMIF(外观!$AI:$AJ,'3、外观质量检验'!U103,外观!$AJ:$AJ)*'3、外观质量检验'!V103)</f>
        <v/>
      </c>
      <c r="AD103" s="97" t="str">
        <f ca="1">IF('3、外观质量检验'!X103="","",SUMIF(外观!$AI:$AJ,'3、外观质量检验'!X103,外观!$AJ:$AJ)*'3、外观质量检验'!Y103)</f>
        <v/>
      </c>
      <c r="AE103" s="97" t="str">
        <f ca="1">IF('3、外观质量检验'!AB103="","",SUMIF(外观!$AI:$AJ,'3、外观质量检验'!AB103,外观!$AJ:$AJ)*'3、外观质量检验'!AC103)</f>
        <v/>
      </c>
      <c r="AF103" s="97" t="str">
        <f ca="1">IF('3、外观质量检验'!AE103="","",SUMIF(外观!$AI:$AJ,'3、外观质量检验'!AE103,外观!$AJ:$AJ)*'3、外观质量检验'!AF103)</f>
        <v/>
      </c>
      <c r="AG103" s="97" t="str">
        <f ca="1">IF('3、外观质量检验'!AH103="","",SUMIF(外观!$AI:$AJ,'3、外观质量检验'!AH103,外观!$AJ:$AJ)*'3、外观质量检验'!AI103)</f>
        <v/>
      </c>
      <c r="AH103" s="97" t="str">
        <f ca="1">IF('3、外观质量检验'!AK103="","",SUMIF(外观!$AI:$AJ,'3、外观质量检验'!AK103,外观!$AJ:$AJ)*'3、外观质量检验'!AL103)</f>
        <v/>
      </c>
      <c r="AI103" s="97" t="str">
        <f ca="1">IF('3、外观质量检验'!AN103="","",SUMIF(外观!$AI:$AJ,'3、外观质量检验'!AN103,外观!$AJ:$AJ)*'3、外观质量检验'!AO103)</f>
        <v/>
      </c>
      <c r="AJ103" s="97" t="str">
        <f ca="1">IF('3、外观质量检验'!AR103="","",SUMIF(外观!$AI:$AJ,'3、外观质量检验'!AR103,外观!$AJ:$AJ)*'3、外观质量检验'!AS103)</f>
        <v/>
      </c>
      <c r="AK103" s="97" t="str">
        <f ca="1">IF('3、外观质量检验'!AU103="","",SUMIF(外观!$AI:$AJ,'3、外观质量检验'!AU103,外观!$AJ:$AJ)*'3、外观质量检验'!AV103)</f>
        <v/>
      </c>
      <c r="AL103" s="97" t="str">
        <f ca="1">IF('3、外观质量检验'!AX103="","",SUMIF(外观!$AI:$AJ,'3、外观质量检验'!AX103,外观!$AJ:$AJ)*'3、外观质量检验'!AY103)</f>
        <v/>
      </c>
      <c r="AM103" s="97" t="str">
        <f ca="1">IF('3、外观质量检验'!BA103="","",SUMIF(外观!$AI:$AJ,'3、外观质量检验'!BA103,外观!$AJ:$AJ)*'3、外观质量检验'!BB103)</f>
        <v/>
      </c>
      <c r="AN103" s="97" t="str">
        <f ca="1">IF('3、外观质量检验'!BD103="","",SUMIF(外观!$AI:$AJ,'3、外观质量检验'!BD103,外观!$AJ:$AJ)*'3、外观质量检验'!BE103)</f>
        <v/>
      </c>
      <c r="AO103" s="97" t="str">
        <f ca="1">IF('3、外观质量检验'!BH103="","",SUMIF(外观!$AI:$AJ,'3、外观质量检验'!BH103,外观!$AJ:$AJ)*'3、外观质量检验'!BI103)</f>
        <v/>
      </c>
      <c r="AP103" s="97" t="str">
        <f ca="1">IF('3、外观质量检验'!BK103="","",SUMIF(外观!$AI:$AJ,'3、外观质量检验'!BK103,外观!$AJ:$AJ)*'3、外观质量检验'!BL103)</f>
        <v/>
      </c>
      <c r="AQ103" s="97" t="str">
        <f ca="1">IF('3、外观质量检验'!BN103="","",SUMIF(外观!$AI:$AJ,'3、外观质量检验'!BN103,外观!$AJ:$AJ)*'3、外观质量检验'!BO103)</f>
        <v/>
      </c>
      <c r="AR103" s="97" t="str">
        <f ca="1">IF('3、外观质量检验'!BQ103="","",SUMIF(外观!$AI:$AJ,'3、外观质量检验'!BQ103,外观!$AJ:$AJ)*'3、外观质量检验'!BR103)</f>
        <v/>
      </c>
      <c r="AS103" s="103" t="str">
        <f ca="1">IF('3、外观质量检验'!BT103="","",SUMIF(外观!$AI:$AJ,'3、外观质量检验'!BT103,外观!$AJ:$AJ)*'3、外观质量检验'!BU103)</f>
        <v/>
      </c>
      <c r="AT103" s="104" t="str">
        <f>IF(('4、感官质量检验'!L103="")+('4、感官质量检验'!M103="")+('4、感官质量检验'!N103="")+('4、感官质量检验'!O103="")+('4、感官质量检验'!P103="")+('4、感官质量检验'!Q103=""),"",SUM('4、感官质量检验'!L103:Q103))</f>
        <v/>
      </c>
      <c r="AU103" s="105" t="str">
        <f>IF('4、感官质量检验'!K103="","",'4、感官质量检验'!K103)</f>
        <v/>
      </c>
      <c r="AV103" s="106" t="str">
        <f>IF('4、感官质量检验'!D103="","",IF('4、感官质量检验'!D103="一类",85,IF('4、感官质量检验'!D103="二、三类",75,60)))</f>
        <v/>
      </c>
      <c r="AW103" s="109" t="str">
        <f>IF(AND(综合判定!AT103="",'4、感官质量检验'!K103=""),"",IF(OR('4、感官质量检验'!K103="异味",'4、感官质量检验'!K103="霉变",'4、感官质量检验'!K103="异味及霉变",综合判定!AT103&lt;AV103),"A类缺陷，批否",IF(综合判定!AT103&lt;('4、感官质量检验'!J103-2),"B类","合格")))</f>
        <v/>
      </c>
      <c r="AX103" s="110" t="str">
        <f>IF('5、主流烟气检验'!R103="","",IF(('5、主流烟气检验'!R103&lt;=4),1,IF(AND('5、主流烟气检验'!R103&gt;=5,'5、主流烟气检验'!R103&lt;=9),1.5,2)))</f>
        <v/>
      </c>
      <c r="AY103" s="106" t="str">
        <f>IF('5、主流烟气检验'!R103="","",IF('5、主流烟气检验'!R103&lt;=8,100,IF(AND('5、主流烟气检验'!R103&gt;=9,'5、主流烟气检验'!R103&lt;=12),80,0)))</f>
        <v/>
      </c>
      <c r="AZ103" s="106" t="str">
        <f>IF('5、主流烟气检验'!S103="","",IF(ABS('5、主流烟气检验'!R103-'5、主流烟气检验'!S103)&lt;=AX103,AY103,0))</f>
        <v/>
      </c>
      <c r="BA103" s="78" t="str">
        <f t="shared" si="8"/>
        <v/>
      </c>
      <c r="BB103" s="106" t="str">
        <f>IF('5、主流烟气检验'!T103="","",IF(('5、主流烟气检验'!T103&lt;=0.4),0.1,IF(AND('5、主流烟气检验'!T103&gt;=0.5,'5、主流烟气检验'!T103&lt;=1),0.2,0.3)))</f>
        <v/>
      </c>
      <c r="BC103" s="106" t="str">
        <f>IF('5、主流烟气检验'!U103="","",IF(ABS('5、主流烟气检验'!T103-'5、主流烟气检验'!U103)&lt;=BB103,100,0))</f>
        <v/>
      </c>
      <c r="BD103" s="106" t="str">
        <f>IF('5、主流烟气检验'!V103="","",IF(('5、主流烟气检验'!V103&lt;=4),1,IF(AND('5、主流烟气检验'!V103&gt;=5,'5、主流烟气检验'!V103&lt;=10),2,3)))</f>
        <v/>
      </c>
      <c r="BE103" s="106" t="str">
        <f>IF('5、主流烟气检验'!V103="","",IF('5、主流烟气检验'!V103&lt;=10,100,IF(AND('5、主流烟气检验'!V103&gt;=11,'5、主流烟气检验'!V103&lt;=15),80,0)))</f>
        <v/>
      </c>
      <c r="BF103" s="109" t="str">
        <f>IF('5、主流烟气检验'!W103="","",IF(ABS('5、主流烟气检验'!W103-'5、主流烟气检验'!V103)&lt;=BD103,BE103,0))</f>
        <v/>
      </c>
      <c r="BG103" s="113" t="str">
        <f ca="1" t="shared" si="9"/>
        <v/>
      </c>
    </row>
    <row r="104" ht="12" customHeight="1" spans="2:59">
      <c r="B104" s="77" t="str">
        <f>IF('1、包装标识检验'!B104="","",'1、包装标识检验'!B104)</f>
        <v/>
      </c>
      <c r="C104" s="78" t="str">
        <f>IF('1、包装标识检验'!C104="","",'1、包装标识检验'!C104)</f>
        <v/>
      </c>
      <c r="D104" s="78" t="str">
        <f>IF('1、包装标识检验'!D104="","",'1、包装标识检验'!D104)</f>
        <v/>
      </c>
      <c r="E104" s="78" t="str">
        <f>IF('1、包装标识检验'!E104="","",'1、包装标识检验'!E104)</f>
        <v/>
      </c>
      <c r="F104" s="79" t="str">
        <f>IF('1、包装标识检验'!F104="","",'1、包装标识检验'!F104)</f>
        <v/>
      </c>
      <c r="G104" s="78" t="str">
        <f>IF('1、包装标识检验'!G104="","",'1、包装标识检验'!G104)</f>
        <v/>
      </c>
      <c r="H104" s="78" t="str">
        <f>IF('1、包装标识检验'!H104="","",'1、包装标识检验'!H104)</f>
        <v/>
      </c>
      <c r="I104" s="88" t="str">
        <f>IF('1、包装标识检验'!I104="","",'1、包装标识检验'!I104)</f>
        <v/>
      </c>
      <c r="J104" s="89" t="str">
        <f>IF('1、包装标识检验'!J104="合格","合格",IF('1、包装标识检验'!J104="","",IF('1、包装标识检验'!J104="A类","A类，批否",IF('1、包装标识检验'!J104="B类","B类，合格"))))</f>
        <v/>
      </c>
      <c r="K104" s="90" t="str">
        <f>IF('1、包装标识检验'!J104="","",IF('1、包装标识检验'!J104="合格",100,IF('1、包装标识检验'!J104="A类",0,100-综合判定!J104)))</f>
        <v/>
      </c>
      <c r="L104" s="77" t="str">
        <f ca="1">IF(B104="","",100-SUM(综合判定!P104,综合判定!Q104,综合判定!R104,综合判定!S104,综合判定!T104,综合判定!U104,综合判定!W104,综合判定!V104,综合判定!X104,综合判定!Y104,综合判定!Z104,综合判定!AA104,综合判定!AB104,综合判定!AC104,综合判定!AD104,综合判定!AE104,综合判定!AF104,综合判定!AG104,综合判定!AH104,综合判定!AI104,综合判定!AJ104,综合判定!AK104,综合判定!AL104,综合判定!AM104,综合判定!AN104,综合判定!AO104,综合判定!AP104,综合判定!AQ104,综合判定!AR104,综合判定!AS104))</f>
        <v/>
      </c>
      <c r="M104" s="78" t="str">
        <f ca="1" t="shared" si="6"/>
        <v/>
      </c>
      <c r="N104" s="91" t="str">
        <f ca="1" t="shared" si="7"/>
        <v/>
      </c>
      <c r="O104" s="92"/>
      <c r="P104" s="93" t="str">
        <f>IF('2、物理特性检验'!L104="","",'2、物理特性检验'!L104*0.2)</f>
        <v/>
      </c>
      <c r="Q104" s="95" t="str">
        <f>IF('2、物理特性检验'!O104="","",'2、物理特性检验'!O104*0.5)</f>
        <v/>
      </c>
      <c r="R104" s="95" t="str">
        <f>IF('2、物理特性检验'!R104="","",'2、物理特性检验'!R104*0.2)</f>
        <v/>
      </c>
      <c r="S104" s="95" t="str">
        <f>IF('2、物理特性检验'!U104="","",'2、物理特性检验'!U104*1)</f>
        <v/>
      </c>
      <c r="T104" s="95" t="str">
        <f>IF('2、物理特性检验'!X104="","",'2、物理特性检验'!X104*0.5)</f>
        <v/>
      </c>
      <c r="U104" s="95" t="str">
        <f>IF('2、物理特性检验'!AA104="","",'2、物理特性检验'!AA104*0.2)</f>
        <v/>
      </c>
      <c r="V104" s="95" t="str">
        <f>IF('2、物理特性检验'!AH104="","",IF(('2、物理特性检验'!AH104&gt;13.5)+('2、物理特性检验'!AH104&lt;10.5),6,IF(ABS('2、物理特性检验'!AH104-'2、物理特性检验'!AI104)&gt;1,3,IF(ABS('2、物理特性检验'!AH104-'2、物理特性检验'!AI104)&gt;0.5,2,""))))</f>
        <v/>
      </c>
      <c r="W104" s="95" t="str">
        <f>IF('2、物理特性检验'!AG104="","",'2、物理特性检验'!AG104*15)</f>
        <v/>
      </c>
      <c r="X104" s="95" t="str">
        <f>IF('2、物理特性检验'!AJ104="","",IF(('2、物理特性检验'!AJ104&gt;=3)*('2、物理特性检验'!AL104=0),4,IF(('2、物理特性检验'!AJ104&gt;=3.5)*('2、物理特性检验'!AL104=1),4,"")))</f>
        <v/>
      </c>
      <c r="Y104" s="95" t="str">
        <f>IF('2、物理特性检验'!AK104="","",'2、物理特性检验'!AK104*5)</f>
        <v/>
      </c>
      <c r="Z104" s="97" t="str">
        <f ca="1">IF('3、外观质量检验'!L104="","",SUMIF(外观!$AI:$AJ,'3、外观质量检验'!L104,外观!$AJ:$AJ)*'3、外观质量检验'!M104)</f>
        <v/>
      </c>
      <c r="AA104" s="97" t="str">
        <f ca="1">IF('3、外观质量检验'!O104="","",SUMIF(外观!$AI:$AJ,'3、外观质量检验'!O104,外观!$AJ:$AJ)*'3、外观质量检验'!P104)</f>
        <v/>
      </c>
      <c r="AB104" s="97" t="str">
        <f ca="1">IF('3、外观质量检验'!R104="","",SUMIF(外观!$AI:$AJ,'3、外观质量检验'!R104,外观!$AJ:$AJ)*'3、外观质量检验'!S104)</f>
        <v/>
      </c>
      <c r="AC104" s="97" t="str">
        <f ca="1">IF('3、外观质量检验'!U104="","",SUMIF(外观!$AI:$AJ,'3、外观质量检验'!U104,外观!$AJ:$AJ)*'3、外观质量检验'!V104)</f>
        <v/>
      </c>
      <c r="AD104" s="97" t="str">
        <f ca="1">IF('3、外观质量检验'!X104="","",SUMIF(外观!$AI:$AJ,'3、外观质量检验'!X104,外观!$AJ:$AJ)*'3、外观质量检验'!Y104)</f>
        <v/>
      </c>
      <c r="AE104" s="97" t="str">
        <f ca="1">IF('3、外观质量检验'!AB104="","",SUMIF(外观!$AI:$AJ,'3、外观质量检验'!AB104,外观!$AJ:$AJ)*'3、外观质量检验'!AC104)</f>
        <v/>
      </c>
      <c r="AF104" s="97" t="str">
        <f ca="1">IF('3、外观质量检验'!AE104="","",SUMIF(外观!$AI:$AJ,'3、外观质量检验'!AE104,外观!$AJ:$AJ)*'3、外观质量检验'!AF104)</f>
        <v/>
      </c>
      <c r="AG104" s="97" t="str">
        <f ca="1">IF('3、外观质量检验'!AH104="","",SUMIF(外观!$AI:$AJ,'3、外观质量检验'!AH104,外观!$AJ:$AJ)*'3、外观质量检验'!AI104)</f>
        <v/>
      </c>
      <c r="AH104" s="97" t="str">
        <f ca="1">IF('3、外观质量检验'!AK104="","",SUMIF(外观!$AI:$AJ,'3、外观质量检验'!AK104,外观!$AJ:$AJ)*'3、外观质量检验'!AL104)</f>
        <v/>
      </c>
      <c r="AI104" s="97" t="str">
        <f ca="1">IF('3、外观质量检验'!AN104="","",SUMIF(外观!$AI:$AJ,'3、外观质量检验'!AN104,外观!$AJ:$AJ)*'3、外观质量检验'!AO104)</f>
        <v/>
      </c>
      <c r="AJ104" s="97" t="str">
        <f ca="1">IF('3、外观质量检验'!AR104="","",SUMIF(外观!$AI:$AJ,'3、外观质量检验'!AR104,外观!$AJ:$AJ)*'3、外观质量检验'!AS104)</f>
        <v/>
      </c>
      <c r="AK104" s="97" t="str">
        <f ca="1">IF('3、外观质量检验'!AU104="","",SUMIF(外观!$AI:$AJ,'3、外观质量检验'!AU104,外观!$AJ:$AJ)*'3、外观质量检验'!AV104)</f>
        <v/>
      </c>
      <c r="AL104" s="97" t="str">
        <f ca="1">IF('3、外观质量检验'!AX104="","",SUMIF(外观!$AI:$AJ,'3、外观质量检验'!AX104,外观!$AJ:$AJ)*'3、外观质量检验'!AY104)</f>
        <v/>
      </c>
      <c r="AM104" s="97" t="str">
        <f ca="1">IF('3、外观质量检验'!BA104="","",SUMIF(外观!$AI:$AJ,'3、外观质量检验'!BA104,外观!$AJ:$AJ)*'3、外观质量检验'!BB104)</f>
        <v/>
      </c>
      <c r="AN104" s="97" t="str">
        <f ca="1">IF('3、外观质量检验'!BD104="","",SUMIF(外观!$AI:$AJ,'3、外观质量检验'!BD104,外观!$AJ:$AJ)*'3、外观质量检验'!BE104)</f>
        <v/>
      </c>
      <c r="AO104" s="97" t="str">
        <f ca="1">IF('3、外观质量检验'!BH104="","",SUMIF(外观!$AI:$AJ,'3、外观质量检验'!BH104,外观!$AJ:$AJ)*'3、外观质量检验'!BI104)</f>
        <v/>
      </c>
      <c r="AP104" s="97" t="str">
        <f ca="1">IF('3、外观质量检验'!BK104="","",SUMIF(外观!$AI:$AJ,'3、外观质量检验'!BK104,外观!$AJ:$AJ)*'3、外观质量检验'!BL104)</f>
        <v/>
      </c>
      <c r="AQ104" s="97" t="str">
        <f ca="1">IF('3、外观质量检验'!BN104="","",SUMIF(外观!$AI:$AJ,'3、外观质量检验'!BN104,外观!$AJ:$AJ)*'3、外观质量检验'!BO104)</f>
        <v/>
      </c>
      <c r="AR104" s="97" t="str">
        <f ca="1">IF('3、外观质量检验'!BQ104="","",SUMIF(外观!$AI:$AJ,'3、外观质量检验'!BQ104,外观!$AJ:$AJ)*'3、外观质量检验'!BR104)</f>
        <v/>
      </c>
      <c r="AS104" s="103" t="str">
        <f ca="1">IF('3、外观质量检验'!BT104="","",SUMIF(外观!$AI:$AJ,'3、外观质量检验'!BT104,外观!$AJ:$AJ)*'3、外观质量检验'!BU104)</f>
        <v/>
      </c>
      <c r="AT104" s="104" t="str">
        <f>IF(('4、感官质量检验'!L104="")+('4、感官质量检验'!M104="")+('4、感官质量检验'!N104="")+('4、感官质量检验'!O104="")+('4、感官质量检验'!P104="")+('4、感官质量检验'!Q104=""),"",SUM('4、感官质量检验'!L104:Q104))</f>
        <v/>
      </c>
      <c r="AU104" s="105" t="str">
        <f>IF('4、感官质量检验'!K104="","",'4、感官质量检验'!K104)</f>
        <v/>
      </c>
      <c r="AV104" s="106" t="str">
        <f>IF('4、感官质量检验'!D104="","",IF('4、感官质量检验'!D104="一类",85,IF('4、感官质量检验'!D104="二、三类",75,60)))</f>
        <v/>
      </c>
      <c r="AW104" s="109" t="str">
        <f>IF(AND(综合判定!AT104="",'4、感官质量检验'!K104=""),"",IF(OR('4、感官质量检验'!K104="异味",'4、感官质量检验'!K104="霉变",'4、感官质量检验'!K104="异味及霉变",综合判定!AT104&lt;AV104),"A类缺陷，批否",IF(综合判定!AT104&lt;('4、感官质量检验'!J104-2),"B类","合格")))</f>
        <v/>
      </c>
      <c r="AX104" s="110" t="str">
        <f>IF('5、主流烟气检验'!R104="","",IF(('5、主流烟气检验'!R104&lt;=4),1,IF(AND('5、主流烟气检验'!R104&gt;=5,'5、主流烟气检验'!R104&lt;=9),1.5,2)))</f>
        <v/>
      </c>
      <c r="AY104" s="106" t="str">
        <f>IF('5、主流烟气检验'!R104="","",IF('5、主流烟气检验'!R104&lt;=8,100,IF(AND('5、主流烟气检验'!R104&gt;=9,'5、主流烟气检验'!R104&lt;=12),80,0)))</f>
        <v/>
      </c>
      <c r="AZ104" s="106" t="str">
        <f>IF('5、主流烟气检验'!S104="","",IF(ABS('5、主流烟气检验'!R104-'5、主流烟气检验'!S104)&lt;=AX104,AY104,0))</f>
        <v/>
      </c>
      <c r="BA104" s="78" t="str">
        <f t="shared" si="8"/>
        <v/>
      </c>
      <c r="BB104" s="106" t="str">
        <f>IF('5、主流烟气检验'!T104="","",IF(('5、主流烟气检验'!T104&lt;=0.4),0.1,IF(AND('5、主流烟气检验'!T104&gt;=0.5,'5、主流烟气检验'!T104&lt;=1),0.2,0.3)))</f>
        <v/>
      </c>
      <c r="BC104" s="106" t="str">
        <f>IF('5、主流烟气检验'!U104="","",IF(ABS('5、主流烟气检验'!T104-'5、主流烟气检验'!U104)&lt;=BB104,100,0))</f>
        <v/>
      </c>
      <c r="BD104" s="106" t="str">
        <f>IF('5、主流烟气检验'!V104="","",IF(('5、主流烟气检验'!V104&lt;=4),1,IF(AND('5、主流烟气检验'!V104&gt;=5,'5、主流烟气检验'!V104&lt;=10),2,3)))</f>
        <v/>
      </c>
      <c r="BE104" s="106" t="str">
        <f>IF('5、主流烟气检验'!V104="","",IF('5、主流烟气检验'!V104&lt;=10,100,IF(AND('5、主流烟气检验'!V104&gt;=11,'5、主流烟气检验'!V104&lt;=15),80,0)))</f>
        <v/>
      </c>
      <c r="BF104" s="109" t="str">
        <f>IF('5、主流烟气检验'!W104="","",IF(ABS('5、主流烟气检验'!W104-'5、主流烟气检验'!V104)&lt;=BD104,BE104,0))</f>
        <v/>
      </c>
      <c r="BG104" s="113" t="str">
        <f ca="1" t="shared" si="9"/>
        <v/>
      </c>
    </row>
    <row r="105" ht="12" customHeight="1" spans="2:59">
      <c r="B105" s="77" t="str">
        <f>IF('1、包装标识检验'!B105="","",'1、包装标识检验'!B105)</f>
        <v/>
      </c>
      <c r="C105" s="78" t="str">
        <f>IF('1、包装标识检验'!C105="","",'1、包装标识检验'!C105)</f>
        <v/>
      </c>
      <c r="D105" s="78" t="str">
        <f>IF('1、包装标识检验'!D105="","",'1、包装标识检验'!D105)</f>
        <v/>
      </c>
      <c r="E105" s="78" t="str">
        <f>IF('1、包装标识检验'!E105="","",'1、包装标识检验'!E105)</f>
        <v/>
      </c>
      <c r="F105" s="79" t="str">
        <f>IF('1、包装标识检验'!F105="","",'1、包装标识检验'!F105)</f>
        <v/>
      </c>
      <c r="G105" s="78" t="str">
        <f>IF('1、包装标识检验'!G105="","",'1、包装标识检验'!G105)</f>
        <v/>
      </c>
      <c r="H105" s="78" t="str">
        <f>IF('1、包装标识检验'!H105="","",'1、包装标识检验'!H105)</f>
        <v/>
      </c>
      <c r="I105" s="88" t="str">
        <f>IF('1、包装标识检验'!I105="","",'1、包装标识检验'!I105)</f>
        <v/>
      </c>
      <c r="J105" s="89" t="str">
        <f>IF('1、包装标识检验'!J105="合格","合格",IF('1、包装标识检验'!J105="","",IF('1、包装标识检验'!J105="A类","A类，批否",IF('1、包装标识检验'!J105="B类","B类，合格"))))</f>
        <v/>
      </c>
      <c r="K105" s="90" t="str">
        <f>IF('1、包装标识检验'!J105="","",IF('1、包装标识检验'!J105="合格",100,IF('1、包装标识检验'!J105="A类",0,100-综合判定!J105)))</f>
        <v/>
      </c>
      <c r="L105" s="77" t="str">
        <f ca="1">IF(B105="","",100-SUM(综合判定!P105,综合判定!Q105,综合判定!R105,综合判定!S105,综合判定!T105,综合判定!U105,综合判定!W105,综合判定!V105,综合判定!X105,综合判定!Y105,综合判定!Z105,综合判定!AA105,综合判定!AB105,综合判定!AC105,综合判定!AD105,综合判定!AE105,综合判定!AF105,综合判定!AG105,综合判定!AH105,综合判定!AI105,综合判定!AJ105,综合判定!AK105,综合判定!AL105,综合判定!AM105,综合判定!AN105,综合判定!AO105,综合判定!AP105,综合判定!AQ105,综合判定!AR105,综合判定!AS105))</f>
        <v/>
      </c>
      <c r="M105" s="78" t="str">
        <f ca="1" t="shared" si="6"/>
        <v/>
      </c>
      <c r="N105" s="91" t="str">
        <f ca="1" t="shared" si="7"/>
        <v/>
      </c>
      <c r="O105" s="92"/>
      <c r="P105" s="93" t="str">
        <f>IF('2、物理特性检验'!L105="","",'2、物理特性检验'!L105*0.2)</f>
        <v/>
      </c>
      <c r="Q105" s="95" t="str">
        <f>IF('2、物理特性检验'!O105="","",'2、物理特性检验'!O105*0.5)</f>
        <v/>
      </c>
      <c r="R105" s="95" t="str">
        <f>IF('2、物理特性检验'!R105="","",'2、物理特性检验'!R105*0.2)</f>
        <v/>
      </c>
      <c r="S105" s="95" t="str">
        <f>IF('2、物理特性检验'!U105="","",'2、物理特性检验'!U105*1)</f>
        <v/>
      </c>
      <c r="T105" s="95" t="str">
        <f>IF('2、物理特性检验'!X105="","",'2、物理特性检验'!X105*0.5)</f>
        <v/>
      </c>
      <c r="U105" s="95" t="str">
        <f>IF('2、物理特性检验'!AA105="","",'2、物理特性检验'!AA105*0.2)</f>
        <v/>
      </c>
      <c r="V105" s="95" t="str">
        <f>IF('2、物理特性检验'!AH105="","",IF(('2、物理特性检验'!AH105&gt;13.5)+('2、物理特性检验'!AH105&lt;10.5),6,IF(ABS('2、物理特性检验'!AH105-'2、物理特性检验'!AI105)&gt;1,3,IF(ABS('2、物理特性检验'!AH105-'2、物理特性检验'!AI105)&gt;0.5,2,""))))</f>
        <v/>
      </c>
      <c r="W105" s="95" t="str">
        <f>IF('2、物理特性检验'!AG105="","",'2、物理特性检验'!AG105*15)</f>
        <v/>
      </c>
      <c r="X105" s="95" t="str">
        <f>IF('2、物理特性检验'!AJ105="","",IF(('2、物理特性检验'!AJ105&gt;=3)*('2、物理特性检验'!AL105=0),4,IF(('2、物理特性检验'!AJ105&gt;=3.5)*('2、物理特性检验'!AL105=1),4,"")))</f>
        <v/>
      </c>
      <c r="Y105" s="95" t="str">
        <f>IF('2、物理特性检验'!AK105="","",'2、物理特性检验'!AK105*5)</f>
        <v/>
      </c>
      <c r="Z105" s="97" t="str">
        <f ca="1">IF('3、外观质量检验'!L105="","",SUMIF(外观!$AI:$AJ,'3、外观质量检验'!L105,外观!$AJ:$AJ)*'3、外观质量检验'!M105)</f>
        <v/>
      </c>
      <c r="AA105" s="97" t="str">
        <f ca="1">IF('3、外观质量检验'!O105="","",SUMIF(外观!$AI:$AJ,'3、外观质量检验'!O105,外观!$AJ:$AJ)*'3、外观质量检验'!P105)</f>
        <v/>
      </c>
      <c r="AB105" s="97" t="str">
        <f ca="1">IF('3、外观质量检验'!R105="","",SUMIF(外观!$AI:$AJ,'3、外观质量检验'!R105,外观!$AJ:$AJ)*'3、外观质量检验'!S105)</f>
        <v/>
      </c>
      <c r="AC105" s="97" t="str">
        <f ca="1">IF('3、外观质量检验'!U105="","",SUMIF(外观!$AI:$AJ,'3、外观质量检验'!U105,外观!$AJ:$AJ)*'3、外观质量检验'!V105)</f>
        <v/>
      </c>
      <c r="AD105" s="97" t="str">
        <f ca="1">IF('3、外观质量检验'!X105="","",SUMIF(外观!$AI:$AJ,'3、外观质量检验'!X105,外观!$AJ:$AJ)*'3、外观质量检验'!Y105)</f>
        <v/>
      </c>
      <c r="AE105" s="97" t="str">
        <f ca="1">IF('3、外观质量检验'!AB105="","",SUMIF(外观!$AI:$AJ,'3、外观质量检验'!AB105,外观!$AJ:$AJ)*'3、外观质量检验'!AC105)</f>
        <v/>
      </c>
      <c r="AF105" s="97" t="str">
        <f ca="1">IF('3、外观质量检验'!AE105="","",SUMIF(外观!$AI:$AJ,'3、外观质量检验'!AE105,外观!$AJ:$AJ)*'3、外观质量检验'!AF105)</f>
        <v/>
      </c>
      <c r="AG105" s="97" t="str">
        <f ca="1">IF('3、外观质量检验'!AH105="","",SUMIF(外观!$AI:$AJ,'3、外观质量检验'!AH105,外观!$AJ:$AJ)*'3、外观质量检验'!AI105)</f>
        <v/>
      </c>
      <c r="AH105" s="97" t="str">
        <f ca="1">IF('3、外观质量检验'!AK105="","",SUMIF(外观!$AI:$AJ,'3、外观质量检验'!AK105,外观!$AJ:$AJ)*'3、外观质量检验'!AL105)</f>
        <v/>
      </c>
      <c r="AI105" s="97" t="str">
        <f ca="1">IF('3、外观质量检验'!AN105="","",SUMIF(外观!$AI:$AJ,'3、外观质量检验'!AN105,外观!$AJ:$AJ)*'3、外观质量检验'!AO105)</f>
        <v/>
      </c>
      <c r="AJ105" s="97" t="str">
        <f ca="1">IF('3、外观质量检验'!AR105="","",SUMIF(外观!$AI:$AJ,'3、外观质量检验'!AR105,外观!$AJ:$AJ)*'3、外观质量检验'!AS105)</f>
        <v/>
      </c>
      <c r="AK105" s="97" t="str">
        <f ca="1">IF('3、外观质量检验'!AU105="","",SUMIF(外观!$AI:$AJ,'3、外观质量检验'!AU105,外观!$AJ:$AJ)*'3、外观质量检验'!AV105)</f>
        <v/>
      </c>
      <c r="AL105" s="97" t="str">
        <f ca="1">IF('3、外观质量检验'!AX105="","",SUMIF(外观!$AI:$AJ,'3、外观质量检验'!AX105,外观!$AJ:$AJ)*'3、外观质量检验'!AY105)</f>
        <v/>
      </c>
      <c r="AM105" s="97" t="str">
        <f ca="1">IF('3、外观质量检验'!BA105="","",SUMIF(外观!$AI:$AJ,'3、外观质量检验'!BA105,外观!$AJ:$AJ)*'3、外观质量检验'!BB105)</f>
        <v/>
      </c>
      <c r="AN105" s="97" t="str">
        <f ca="1">IF('3、外观质量检验'!BD105="","",SUMIF(外观!$AI:$AJ,'3、外观质量检验'!BD105,外观!$AJ:$AJ)*'3、外观质量检验'!BE105)</f>
        <v/>
      </c>
      <c r="AO105" s="97" t="str">
        <f ca="1">IF('3、外观质量检验'!BH105="","",SUMIF(外观!$AI:$AJ,'3、外观质量检验'!BH105,外观!$AJ:$AJ)*'3、外观质量检验'!BI105)</f>
        <v/>
      </c>
      <c r="AP105" s="97" t="str">
        <f ca="1">IF('3、外观质量检验'!BK105="","",SUMIF(外观!$AI:$AJ,'3、外观质量检验'!BK105,外观!$AJ:$AJ)*'3、外观质量检验'!BL105)</f>
        <v/>
      </c>
      <c r="AQ105" s="97" t="str">
        <f ca="1">IF('3、外观质量检验'!BN105="","",SUMIF(外观!$AI:$AJ,'3、外观质量检验'!BN105,外观!$AJ:$AJ)*'3、外观质量检验'!BO105)</f>
        <v/>
      </c>
      <c r="AR105" s="97" t="str">
        <f ca="1">IF('3、外观质量检验'!BQ105="","",SUMIF(外观!$AI:$AJ,'3、外观质量检验'!BQ105,外观!$AJ:$AJ)*'3、外观质量检验'!BR105)</f>
        <v/>
      </c>
      <c r="AS105" s="103" t="str">
        <f ca="1">IF('3、外观质量检验'!BT105="","",SUMIF(外观!$AI:$AJ,'3、外观质量检验'!BT105,外观!$AJ:$AJ)*'3、外观质量检验'!BU105)</f>
        <v/>
      </c>
      <c r="AT105" s="104" t="str">
        <f>IF(('4、感官质量检验'!L105="")+('4、感官质量检验'!M105="")+('4、感官质量检验'!N105="")+('4、感官质量检验'!O105="")+('4、感官质量检验'!P105="")+('4、感官质量检验'!Q105=""),"",SUM('4、感官质量检验'!L105:Q105))</f>
        <v/>
      </c>
      <c r="AU105" s="105" t="str">
        <f>IF('4、感官质量检验'!K105="","",'4、感官质量检验'!K105)</f>
        <v/>
      </c>
      <c r="AV105" s="106" t="str">
        <f>IF('4、感官质量检验'!D105="","",IF('4、感官质量检验'!D105="一类",85,IF('4、感官质量检验'!D105="二、三类",75,60)))</f>
        <v/>
      </c>
      <c r="AW105" s="109" t="str">
        <f>IF(AND(综合判定!AT105="",'4、感官质量检验'!K105=""),"",IF(OR('4、感官质量检验'!K105="异味",'4、感官质量检验'!K105="霉变",'4、感官质量检验'!K105="异味及霉变",综合判定!AT105&lt;AV105),"A类缺陷，批否",IF(综合判定!AT105&lt;('4、感官质量检验'!J105-2),"B类","合格")))</f>
        <v/>
      </c>
      <c r="AX105" s="110" t="str">
        <f>IF('5、主流烟气检验'!R105="","",IF(('5、主流烟气检验'!R105&lt;=4),1,IF(AND('5、主流烟气检验'!R105&gt;=5,'5、主流烟气检验'!R105&lt;=9),1.5,2)))</f>
        <v/>
      </c>
      <c r="AY105" s="106" t="str">
        <f>IF('5、主流烟气检验'!R105="","",IF('5、主流烟气检验'!R105&lt;=8,100,IF(AND('5、主流烟气检验'!R105&gt;=9,'5、主流烟气检验'!R105&lt;=12),80,0)))</f>
        <v/>
      </c>
      <c r="AZ105" s="106" t="str">
        <f>IF('5、主流烟气检验'!S105="","",IF(ABS('5、主流烟气检验'!R105-'5、主流烟气检验'!S105)&lt;=AX105,AY105,0))</f>
        <v/>
      </c>
      <c r="BA105" s="78" t="str">
        <f t="shared" si="8"/>
        <v/>
      </c>
      <c r="BB105" s="106" t="str">
        <f>IF('5、主流烟气检验'!T105="","",IF(('5、主流烟气检验'!T105&lt;=0.4),0.1,IF(AND('5、主流烟气检验'!T105&gt;=0.5,'5、主流烟气检验'!T105&lt;=1),0.2,0.3)))</f>
        <v/>
      </c>
      <c r="BC105" s="106" t="str">
        <f>IF('5、主流烟气检验'!U105="","",IF(ABS('5、主流烟气检验'!T105-'5、主流烟气检验'!U105)&lt;=BB105,100,0))</f>
        <v/>
      </c>
      <c r="BD105" s="106" t="str">
        <f>IF('5、主流烟气检验'!V105="","",IF(('5、主流烟气检验'!V105&lt;=4),1,IF(AND('5、主流烟气检验'!V105&gt;=5,'5、主流烟气检验'!V105&lt;=10),2,3)))</f>
        <v/>
      </c>
      <c r="BE105" s="106" t="str">
        <f>IF('5、主流烟气检验'!V105="","",IF('5、主流烟气检验'!V105&lt;=10,100,IF(AND('5、主流烟气检验'!V105&gt;=11,'5、主流烟气检验'!V105&lt;=15),80,0)))</f>
        <v/>
      </c>
      <c r="BF105" s="109" t="str">
        <f>IF('5、主流烟气检验'!W105="","",IF(ABS('5、主流烟气检验'!W105-'5、主流烟气检验'!V105)&lt;=BD105,BE105,0))</f>
        <v/>
      </c>
      <c r="BG105" s="113" t="str">
        <f ca="1" t="shared" si="9"/>
        <v/>
      </c>
    </row>
    <row r="106" ht="12" customHeight="1" spans="2:59">
      <c r="B106" s="77" t="str">
        <f>IF('1、包装标识检验'!B106="","",'1、包装标识检验'!B106)</f>
        <v/>
      </c>
      <c r="C106" s="78" t="str">
        <f>IF('1、包装标识检验'!C106="","",'1、包装标识检验'!C106)</f>
        <v/>
      </c>
      <c r="D106" s="78" t="str">
        <f>IF('1、包装标识检验'!D106="","",'1、包装标识检验'!D106)</f>
        <v/>
      </c>
      <c r="E106" s="78" t="str">
        <f>IF('1、包装标识检验'!E106="","",'1、包装标识检验'!E106)</f>
        <v/>
      </c>
      <c r="F106" s="79" t="str">
        <f>IF('1、包装标识检验'!F106="","",'1、包装标识检验'!F106)</f>
        <v/>
      </c>
      <c r="G106" s="78" t="str">
        <f>IF('1、包装标识检验'!G106="","",'1、包装标识检验'!G106)</f>
        <v/>
      </c>
      <c r="H106" s="78" t="str">
        <f>IF('1、包装标识检验'!H106="","",'1、包装标识检验'!H106)</f>
        <v/>
      </c>
      <c r="I106" s="88" t="str">
        <f>IF('1、包装标识检验'!I106="","",'1、包装标识检验'!I106)</f>
        <v/>
      </c>
      <c r="J106" s="89" t="str">
        <f>IF('1、包装标识检验'!J106="合格","合格",IF('1、包装标识检验'!J106="","",IF('1、包装标识检验'!J106="A类","A类，批否",IF('1、包装标识检验'!J106="B类","B类，合格"))))</f>
        <v/>
      </c>
      <c r="K106" s="90" t="str">
        <f>IF('1、包装标识检验'!J106="","",IF('1、包装标识检验'!J106="合格",100,IF('1、包装标识检验'!J106="A类",0,100-综合判定!J106)))</f>
        <v/>
      </c>
      <c r="L106" s="77" t="str">
        <f ca="1">IF(B106="","",100-SUM(综合判定!P106,综合判定!Q106,综合判定!R106,综合判定!S106,综合判定!T106,综合判定!U106,综合判定!W106,综合判定!V106,综合判定!X106,综合判定!Y106,综合判定!Z106,综合判定!AA106,综合判定!AB106,综合判定!AC106,综合判定!AD106,综合判定!AE106,综合判定!AF106,综合判定!AG106,综合判定!AH106,综合判定!AI106,综合判定!AJ106,综合判定!AK106,综合判定!AL106,综合判定!AM106,综合判定!AN106,综合判定!AO106,综合判定!AP106,综合判定!AQ106,综合判定!AR106,综合判定!AS106))</f>
        <v/>
      </c>
      <c r="M106" s="78" t="str">
        <f ca="1" t="shared" si="6"/>
        <v/>
      </c>
      <c r="N106" s="91" t="str">
        <f ca="1" t="shared" si="7"/>
        <v/>
      </c>
      <c r="O106" s="92"/>
      <c r="P106" s="93" t="str">
        <f>IF('2、物理特性检验'!L106="","",'2、物理特性检验'!L106*0.2)</f>
        <v/>
      </c>
      <c r="Q106" s="95" t="str">
        <f>IF('2、物理特性检验'!O106="","",'2、物理特性检验'!O106*0.5)</f>
        <v/>
      </c>
      <c r="R106" s="95" t="str">
        <f>IF('2、物理特性检验'!R106="","",'2、物理特性检验'!R106*0.2)</f>
        <v/>
      </c>
      <c r="S106" s="95" t="str">
        <f>IF('2、物理特性检验'!U106="","",'2、物理特性检验'!U106*1)</f>
        <v/>
      </c>
      <c r="T106" s="95" t="str">
        <f>IF('2、物理特性检验'!X106="","",'2、物理特性检验'!X106*0.5)</f>
        <v/>
      </c>
      <c r="U106" s="95" t="str">
        <f>IF('2、物理特性检验'!AA106="","",'2、物理特性检验'!AA106*0.2)</f>
        <v/>
      </c>
      <c r="V106" s="95" t="str">
        <f>IF('2、物理特性检验'!AH106="","",IF(('2、物理特性检验'!AH106&gt;13.5)+('2、物理特性检验'!AH106&lt;10.5),6,IF(ABS('2、物理特性检验'!AH106-'2、物理特性检验'!AI106)&gt;1,3,IF(ABS('2、物理特性检验'!AH106-'2、物理特性检验'!AI106)&gt;0.5,2,""))))</f>
        <v/>
      </c>
      <c r="W106" s="95" t="str">
        <f>IF('2、物理特性检验'!AG106="","",'2、物理特性检验'!AG106*15)</f>
        <v/>
      </c>
      <c r="X106" s="95" t="str">
        <f>IF('2、物理特性检验'!AJ106="","",IF(('2、物理特性检验'!AJ106&gt;=3)*('2、物理特性检验'!AL106=0),4,IF(('2、物理特性检验'!AJ106&gt;=3.5)*('2、物理特性检验'!AL106=1),4,"")))</f>
        <v/>
      </c>
      <c r="Y106" s="95" t="str">
        <f>IF('2、物理特性检验'!AK106="","",'2、物理特性检验'!AK106*5)</f>
        <v/>
      </c>
      <c r="Z106" s="97" t="str">
        <f ca="1">IF('3、外观质量检验'!L106="","",SUMIF(外观!$AI:$AJ,'3、外观质量检验'!L106,外观!$AJ:$AJ)*'3、外观质量检验'!M106)</f>
        <v/>
      </c>
      <c r="AA106" s="97" t="str">
        <f ca="1">IF('3、外观质量检验'!O106="","",SUMIF(外观!$AI:$AJ,'3、外观质量检验'!O106,外观!$AJ:$AJ)*'3、外观质量检验'!P106)</f>
        <v/>
      </c>
      <c r="AB106" s="97" t="str">
        <f ca="1">IF('3、外观质量检验'!R106="","",SUMIF(外观!$AI:$AJ,'3、外观质量检验'!R106,外观!$AJ:$AJ)*'3、外观质量检验'!S106)</f>
        <v/>
      </c>
      <c r="AC106" s="97" t="str">
        <f ca="1">IF('3、外观质量检验'!U106="","",SUMIF(外观!$AI:$AJ,'3、外观质量检验'!U106,外观!$AJ:$AJ)*'3、外观质量检验'!V106)</f>
        <v/>
      </c>
      <c r="AD106" s="97" t="str">
        <f ca="1">IF('3、外观质量检验'!X106="","",SUMIF(外观!$AI:$AJ,'3、外观质量检验'!X106,外观!$AJ:$AJ)*'3、外观质量检验'!Y106)</f>
        <v/>
      </c>
      <c r="AE106" s="97" t="str">
        <f ca="1">IF('3、外观质量检验'!AB106="","",SUMIF(外观!$AI:$AJ,'3、外观质量检验'!AB106,外观!$AJ:$AJ)*'3、外观质量检验'!AC106)</f>
        <v/>
      </c>
      <c r="AF106" s="97" t="str">
        <f ca="1">IF('3、外观质量检验'!AE106="","",SUMIF(外观!$AI:$AJ,'3、外观质量检验'!AE106,外观!$AJ:$AJ)*'3、外观质量检验'!AF106)</f>
        <v/>
      </c>
      <c r="AG106" s="97" t="str">
        <f ca="1">IF('3、外观质量检验'!AH106="","",SUMIF(外观!$AI:$AJ,'3、外观质量检验'!AH106,外观!$AJ:$AJ)*'3、外观质量检验'!AI106)</f>
        <v/>
      </c>
      <c r="AH106" s="97" t="str">
        <f ca="1">IF('3、外观质量检验'!AK106="","",SUMIF(外观!$AI:$AJ,'3、外观质量检验'!AK106,外观!$AJ:$AJ)*'3、外观质量检验'!AL106)</f>
        <v/>
      </c>
      <c r="AI106" s="97" t="str">
        <f ca="1">IF('3、外观质量检验'!AN106="","",SUMIF(外观!$AI:$AJ,'3、外观质量检验'!AN106,外观!$AJ:$AJ)*'3、外观质量检验'!AO106)</f>
        <v/>
      </c>
      <c r="AJ106" s="97" t="str">
        <f ca="1">IF('3、外观质量检验'!AR106="","",SUMIF(外观!$AI:$AJ,'3、外观质量检验'!AR106,外观!$AJ:$AJ)*'3、外观质量检验'!AS106)</f>
        <v/>
      </c>
      <c r="AK106" s="97" t="str">
        <f ca="1">IF('3、外观质量检验'!AU106="","",SUMIF(外观!$AI:$AJ,'3、外观质量检验'!AU106,外观!$AJ:$AJ)*'3、外观质量检验'!AV106)</f>
        <v/>
      </c>
      <c r="AL106" s="97" t="str">
        <f ca="1">IF('3、外观质量检验'!AX106="","",SUMIF(外观!$AI:$AJ,'3、外观质量检验'!AX106,外观!$AJ:$AJ)*'3、外观质量检验'!AY106)</f>
        <v/>
      </c>
      <c r="AM106" s="97" t="str">
        <f ca="1">IF('3、外观质量检验'!BA106="","",SUMIF(外观!$AI:$AJ,'3、外观质量检验'!BA106,外观!$AJ:$AJ)*'3、外观质量检验'!BB106)</f>
        <v/>
      </c>
      <c r="AN106" s="97" t="str">
        <f ca="1">IF('3、外观质量检验'!BD106="","",SUMIF(外观!$AI:$AJ,'3、外观质量检验'!BD106,外观!$AJ:$AJ)*'3、外观质量检验'!BE106)</f>
        <v/>
      </c>
      <c r="AO106" s="97" t="str">
        <f ca="1">IF('3、外观质量检验'!BH106="","",SUMIF(外观!$AI:$AJ,'3、外观质量检验'!BH106,外观!$AJ:$AJ)*'3、外观质量检验'!BI106)</f>
        <v/>
      </c>
      <c r="AP106" s="97" t="str">
        <f ca="1">IF('3、外观质量检验'!BK106="","",SUMIF(外观!$AI:$AJ,'3、外观质量检验'!BK106,外观!$AJ:$AJ)*'3、外观质量检验'!BL106)</f>
        <v/>
      </c>
      <c r="AQ106" s="97" t="str">
        <f ca="1">IF('3、外观质量检验'!BN106="","",SUMIF(外观!$AI:$AJ,'3、外观质量检验'!BN106,外观!$AJ:$AJ)*'3、外观质量检验'!BO106)</f>
        <v/>
      </c>
      <c r="AR106" s="97" t="str">
        <f ca="1">IF('3、外观质量检验'!BQ106="","",SUMIF(外观!$AI:$AJ,'3、外观质量检验'!BQ106,外观!$AJ:$AJ)*'3、外观质量检验'!BR106)</f>
        <v/>
      </c>
      <c r="AS106" s="103" t="str">
        <f ca="1">IF('3、外观质量检验'!BT106="","",SUMIF(外观!$AI:$AJ,'3、外观质量检验'!BT106,外观!$AJ:$AJ)*'3、外观质量检验'!BU106)</f>
        <v/>
      </c>
      <c r="AT106" s="104" t="str">
        <f>IF(('4、感官质量检验'!L106="")+('4、感官质量检验'!M106="")+('4、感官质量检验'!N106="")+('4、感官质量检验'!O106="")+('4、感官质量检验'!P106="")+('4、感官质量检验'!Q106=""),"",SUM('4、感官质量检验'!L106:Q106))</f>
        <v/>
      </c>
      <c r="AU106" s="105" t="str">
        <f>IF('4、感官质量检验'!K106="","",'4、感官质量检验'!K106)</f>
        <v/>
      </c>
      <c r="AV106" s="106" t="str">
        <f>IF('4、感官质量检验'!D106="","",IF('4、感官质量检验'!D106="一类",85,IF('4、感官质量检验'!D106="二、三类",75,60)))</f>
        <v/>
      </c>
      <c r="AW106" s="109" t="str">
        <f>IF(AND(综合判定!AT106="",'4、感官质量检验'!K106=""),"",IF(OR('4、感官质量检验'!K106="异味",'4、感官质量检验'!K106="霉变",'4、感官质量检验'!K106="异味及霉变",综合判定!AT106&lt;AV106),"A类缺陷，批否",IF(综合判定!AT106&lt;('4、感官质量检验'!J106-2),"B类","合格")))</f>
        <v/>
      </c>
      <c r="AX106" s="110" t="str">
        <f>IF('5、主流烟气检验'!R106="","",IF(('5、主流烟气检验'!R106&lt;=4),1,IF(AND('5、主流烟气检验'!R106&gt;=5,'5、主流烟气检验'!R106&lt;=9),1.5,2)))</f>
        <v/>
      </c>
      <c r="AY106" s="106" t="str">
        <f>IF('5、主流烟气检验'!R106="","",IF('5、主流烟气检验'!R106&lt;=8,100,IF(AND('5、主流烟气检验'!R106&gt;=9,'5、主流烟气检验'!R106&lt;=12),80,0)))</f>
        <v/>
      </c>
      <c r="AZ106" s="106" t="str">
        <f>IF('5、主流烟气检验'!S106="","",IF(ABS('5、主流烟气检验'!R106-'5、主流烟气检验'!S106)&lt;=AX106,AY106,0))</f>
        <v/>
      </c>
      <c r="BA106" s="78" t="str">
        <f t="shared" si="8"/>
        <v/>
      </c>
      <c r="BB106" s="106" t="str">
        <f>IF('5、主流烟气检验'!T106="","",IF(('5、主流烟气检验'!T106&lt;=0.4),0.1,IF(AND('5、主流烟气检验'!T106&gt;=0.5,'5、主流烟气检验'!T106&lt;=1),0.2,0.3)))</f>
        <v/>
      </c>
      <c r="BC106" s="106" t="str">
        <f>IF('5、主流烟气检验'!U106="","",IF(ABS('5、主流烟气检验'!T106-'5、主流烟气检验'!U106)&lt;=BB106,100,0))</f>
        <v/>
      </c>
      <c r="BD106" s="106" t="str">
        <f>IF('5、主流烟气检验'!V106="","",IF(('5、主流烟气检验'!V106&lt;=4),1,IF(AND('5、主流烟气检验'!V106&gt;=5,'5、主流烟气检验'!V106&lt;=10),2,3)))</f>
        <v/>
      </c>
      <c r="BE106" s="106" t="str">
        <f>IF('5、主流烟气检验'!V106="","",IF('5、主流烟气检验'!V106&lt;=10,100,IF(AND('5、主流烟气检验'!V106&gt;=11,'5、主流烟气检验'!V106&lt;=15),80,0)))</f>
        <v/>
      </c>
      <c r="BF106" s="109" t="str">
        <f>IF('5、主流烟气检验'!W106="","",IF(ABS('5、主流烟气检验'!W106-'5、主流烟气检验'!V106)&lt;=BD106,BE106,0))</f>
        <v/>
      </c>
      <c r="BG106" s="113" t="str">
        <f ca="1" t="shared" si="9"/>
        <v/>
      </c>
    </row>
    <row r="107" ht="12" customHeight="1" spans="2:59">
      <c r="B107" s="77" t="str">
        <f>IF('1、包装标识检验'!B107="","",'1、包装标识检验'!B107)</f>
        <v/>
      </c>
      <c r="C107" s="78" t="str">
        <f>IF('1、包装标识检验'!C107="","",'1、包装标识检验'!C107)</f>
        <v/>
      </c>
      <c r="D107" s="78" t="str">
        <f>IF('1、包装标识检验'!D107="","",'1、包装标识检验'!D107)</f>
        <v/>
      </c>
      <c r="E107" s="78" t="str">
        <f>IF('1、包装标识检验'!E107="","",'1、包装标识检验'!E107)</f>
        <v/>
      </c>
      <c r="F107" s="79" t="str">
        <f>IF('1、包装标识检验'!F107="","",'1、包装标识检验'!F107)</f>
        <v/>
      </c>
      <c r="G107" s="78" t="str">
        <f>IF('1、包装标识检验'!G107="","",'1、包装标识检验'!G107)</f>
        <v/>
      </c>
      <c r="H107" s="78" t="str">
        <f>IF('1、包装标识检验'!H107="","",'1、包装标识检验'!H107)</f>
        <v/>
      </c>
      <c r="I107" s="88" t="str">
        <f>IF('1、包装标识检验'!I107="","",'1、包装标识检验'!I107)</f>
        <v/>
      </c>
      <c r="J107" s="89" t="str">
        <f>IF('1、包装标识检验'!J107="合格","合格",IF('1、包装标识检验'!J107="","",IF('1、包装标识检验'!J107="A类","A类，批否",IF('1、包装标识检验'!J107="B类","B类，合格"))))</f>
        <v/>
      </c>
      <c r="K107" s="90" t="str">
        <f>IF('1、包装标识检验'!J107="","",IF('1、包装标识检验'!J107="合格",100,IF('1、包装标识检验'!J107="A类",0,100-综合判定!J107)))</f>
        <v/>
      </c>
      <c r="L107" s="77" t="str">
        <f ca="1">IF(B107="","",100-SUM(综合判定!P107,综合判定!Q107,综合判定!R107,综合判定!S107,综合判定!T107,综合判定!U107,综合判定!W107,综合判定!V107,综合判定!X107,综合判定!Y107,综合判定!Z107,综合判定!AA107,综合判定!AB107,综合判定!AC107,综合判定!AD107,综合判定!AE107,综合判定!AF107,综合判定!AG107,综合判定!AH107,综合判定!AI107,综合判定!AJ107,综合判定!AK107,综合判定!AL107,综合判定!AM107,综合判定!AN107,综合判定!AO107,综合判定!AP107,综合判定!AQ107,综合判定!AR107,综合判定!AS107))</f>
        <v/>
      </c>
      <c r="M107" s="78" t="str">
        <f ca="1" t="shared" si="6"/>
        <v/>
      </c>
      <c r="N107" s="91" t="str">
        <f ca="1" t="shared" si="7"/>
        <v/>
      </c>
      <c r="O107" s="92"/>
      <c r="P107" s="93" t="str">
        <f>IF('2、物理特性检验'!L107="","",'2、物理特性检验'!L107*0.2)</f>
        <v/>
      </c>
      <c r="Q107" s="95" t="str">
        <f>IF('2、物理特性检验'!O107="","",'2、物理特性检验'!O107*0.5)</f>
        <v/>
      </c>
      <c r="R107" s="95" t="str">
        <f>IF('2、物理特性检验'!R107="","",'2、物理特性检验'!R107*0.2)</f>
        <v/>
      </c>
      <c r="S107" s="95" t="str">
        <f>IF('2、物理特性检验'!U107="","",'2、物理特性检验'!U107*1)</f>
        <v/>
      </c>
      <c r="T107" s="95" t="str">
        <f>IF('2、物理特性检验'!X107="","",'2、物理特性检验'!X107*0.5)</f>
        <v/>
      </c>
      <c r="U107" s="95" t="str">
        <f>IF('2、物理特性检验'!AA107="","",'2、物理特性检验'!AA107*0.2)</f>
        <v/>
      </c>
      <c r="V107" s="95" t="str">
        <f>IF('2、物理特性检验'!AH107="","",IF(('2、物理特性检验'!AH107&gt;13.5)+('2、物理特性检验'!AH107&lt;10.5),6,IF(ABS('2、物理特性检验'!AH107-'2、物理特性检验'!AI107)&gt;1,3,IF(ABS('2、物理特性检验'!AH107-'2、物理特性检验'!AI107)&gt;0.5,2,""))))</f>
        <v/>
      </c>
      <c r="W107" s="95" t="str">
        <f>IF('2、物理特性检验'!AG107="","",'2、物理特性检验'!AG107*15)</f>
        <v/>
      </c>
      <c r="X107" s="95" t="str">
        <f>IF('2、物理特性检验'!AJ107="","",IF(('2、物理特性检验'!AJ107&gt;=3)*('2、物理特性检验'!AL107=0),4,IF(('2、物理特性检验'!AJ107&gt;=3.5)*('2、物理特性检验'!AL107=1),4,"")))</f>
        <v/>
      </c>
      <c r="Y107" s="95" t="str">
        <f>IF('2、物理特性检验'!AK107="","",'2、物理特性检验'!AK107*5)</f>
        <v/>
      </c>
      <c r="Z107" s="97" t="str">
        <f ca="1">IF('3、外观质量检验'!L107="","",SUMIF(外观!$AI:$AJ,'3、外观质量检验'!L107,外观!$AJ:$AJ)*'3、外观质量检验'!M107)</f>
        <v/>
      </c>
      <c r="AA107" s="97" t="str">
        <f ca="1">IF('3、外观质量检验'!O107="","",SUMIF(外观!$AI:$AJ,'3、外观质量检验'!O107,外观!$AJ:$AJ)*'3、外观质量检验'!P107)</f>
        <v/>
      </c>
      <c r="AB107" s="97" t="str">
        <f ca="1">IF('3、外观质量检验'!R107="","",SUMIF(外观!$AI:$AJ,'3、外观质量检验'!R107,外观!$AJ:$AJ)*'3、外观质量检验'!S107)</f>
        <v/>
      </c>
      <c r="AC107" s="97" t="str">
        <f ca="1">IF('3、外观质量检验'!U107="","",SUMIF(外观!$AI:$AJ,'3、外观质量检验'!U107,外观!$AJ:$AJ)*'3、外观质量检验'!V107)</f>
        <v/>
      </c>
      <c r="AD107" s="97" t="str">
        <f ca="1">IF('3、外观质量检验'!X107="","",SUMIF(外观!$AI:$AJ,'3、外观质量检验'!X107,外观!$AJ:$AJ)*'3、外观质量检验'!Y107)</f>
        <v/>
      </c>
      <c r="AE107" s="97" t="str">
        <f ca="1">IF('3、外观质量检验'!AB107="","",SUMIF(外观!$AI:$AJ,'3、外观质量检验'!AB107,外观!$AJ:$AJ)*'3、外观质量检验'!AC107)</f>
        <v/>
      </c>
      <c r="AF107" s="97" t="str">
        <f ca="1">IF('3、外观质量检验'!AE107="","",SUMIF(外观!$AI:$AJ,'3、外观质量检验'!AE107,外观!$AJ:$AJ)*'3、外观质量检验'!AF107)</f>
        <v/>
      </c>
      <c r="AG107" s="97" t="str">
        <f ca="1">IF('3、外观质量检验'!AH107="","",SUMIF(外观!$AI:$AJ,'3、外观质量检验'!AH107,外观!$AJ:$AJ)*'3、外观质量检验'!AI107)</f>
        <v/>
      </c>
      <c r="AH107" s="97" t="str">
        <f ca="1">IF('3、外观质量检验'!AK107="","",SUMIF(外观!$AI:$AJ,'3、外观质量检验'!AK107,外观!$AJ:$AJ)*'3、外观质量检验'!AL107)</f>
        <v/>
      </c>
      <c r="AI107" s="97" t="str">
        <f ca="1">IF('3、外观质量检验'!AN107="","",SUMIF(外观!$AI:$AJ,'3、外观质量检验'!AN107,外观!$AJ:$AJ)*'3、外观质量检验'!AO107)</f>
        <v/>
      </c>
      <c r="AJ107" s="97" t="str">
        <f ca="1">IF('3、外观质量检验'!AR107="","",SUMIF(外观!$AI:$AJ,'3、外观质量检验'!AR107,外观!$AJ:$AJ)*'3、外观质量检验'!AS107)</f>
        <v/>
      </c>
      <c r="AK107" s="97" t="str">
        <f ca="1">IF('3、外观质量检验'!AU107="","",SUMIF(外观!$AI:$AJ,'3、外观质量检验'!AU107,外观!$AJ:$AJ)*'3、外观质量检验'!AV107)</f>
        <v/>
      </c>
      <c r="AL107" s="97" t="str">
        <f ca="1">IF('3、外观质量检验'!AX107="","",SUMIF(外观!$AI:$AJ,'3、外观质量检验'!AX107,外观!$AJ:$AJ)*'3、外观质量检验'!AY107)</f>
        <v/>
      </c>
      <c r="AM107" s="97" t="str">
        <f ca="1">IF('3、外观质量检验'!BA107="","",SUMIF(外观!$AI:$AJ,'3、外观质量检验'!BA107,外观!$AJ:$AJ)*'3、外观质量检验'!BB107)</f>
        <v/>
      </c>
      <c r="AN107" s="97" t="str">
        <f ca="1">IF('3、外观质量检验'!BD107="","",SUMIF(外观!$AI:$AJ,'3、外观质量检验'!BD107,外观!$AJ:$AJ)*'3、外观质量检验'!BE107)</f>
        <v/>
      </c>
      <c r="AO107" s="97" t="str">
        <f ca="1">IF('3、外观质量检验'!BH107="","",SUMIF(外观!$AI:$AJ,'3、外观质量检验'!BH107,外观!$AJ:$AJ)*'3、外观质量检验'!BI107)</f>
        <v/>
      </c>
      <c r="AP107" s="97" t="str">
        <f ca="1">IF('3、外观质量检验'!BK107="","",SUMIF(外观!$AI:$AJ,'3、外观质量检验'!BK107,外观!$AJ:$AJ)*'3、外观质量检验'!BL107)</f>
        <v/>
      </c>
      <c r="AQ107" s="97" t="str">
        <f ca="1">IF('3、外观质量检验'!BN107="","",SUMIF(外观!$AI:$AJ,'3、外观质量检验'!BN107,外观!$AJ:$AJ)*'3、外观质量检验'!BO107)</f>
        <v/>
      </c>
      <c r="AR107" s="97" t="str">
        <f ca="1">IF('3、外观质量检验'!BQ107="","",SUMIF(外观!$AI:$AJ,'3、外观质量检验'!BQ107,外观!$AJ:$AJ)*'3、外观质量检验'!BR107)</f>
        <v/>
      </c>
      <c r="AS107" s="103" t="str">
        <f ca="1">IF('3、外观质量检验'!BT107="","",SUMIF(外观!$AI:$AJ,'3、外观质量检验'!BT107,外观!$AJ:$AJ)*'3、外观质量检验'!BU107)</f>
        <v/>
      </c>
      <c r="AT107" s="104" t="str">
        <f>IF(('4、感官质量检验'!L107="")+('4、感官质量检验'!M107="")+('4、感官质量检验'!N107="")+('4、感官质量检验'!O107="")+('4、感官质量检验'!P107="")+('4、感官质量检验'!Q107=""),"",SUM('4、感官质量检验'!L107:Q107))</f>
        <v/>
      </c>
      <c r="AU107" s="105" t="str">
        <f>IF('4、感官质量检验'!K107="","",'4、感官质量检验'!K107)</f>
        <v/>
      </c>
      <c r="AV107" s="106" t="str">
        <f>IF('4、感官质量检验'!D107="","",IF('4、感官质量检验'!D107="一类",85,IF('4、感官质量检验'!D107="二、三类",75,60)))</f>
        <v/>
      </c>
      <c r="AW107" s="109" t="str">
        <f>IF(AND(综合判定!AT107="",'4、感官质量检验'!K107=""),"",IF(OR('4、感官质量检验'!K107="异味",'4、感官质量检验'!K107="霉变",'4、感官质量检验'!K107="异味及霉变",综合判定!AT107&lt;AV107),"A类缺陷，批否",IF(综合判定!AT107&lt;('4、感官质量检验'!J107-2),"B类","合格")))</f>
        <v/>
      </c>
      <c r="AX107" s="110" t="str">
        <f>IF('5、主流烟气检验'!R107="","",IF(('5、主流烟气检验'!R107&lt;=4),1,IF(AND('5、主流烟气检验'!R107&gt;=5,'5、主流烟气检验'!R107&lt;=9),1.5,2)))</f>
        <v/>
      </c>
      <c r="AY107" s="106" t="str">
        <f>IF('5、主流烟气检验'!R107="","",IF('5、主流烟气检验'!R107&lt;=8,100,IF(AND('5、主流烟气检验'!R107&gt;=9,'5、主流烟气检验'!R107&lt;=12),80,0)))</f>
        <v/>
      </c>
      <c r="AZ107" s="106" t="str">
        <f>IF('5、主流烟气检验'!S107="","",IF(ABS('5、主流烟气检验'!R107-'5、主流烟气检验'!S107)&lt;=AX107,AY107,0))</f>
        <v/>
      </c>
      <c r="BA107" s="78" t="str">
        <f t="shared" si="8"/>
        <v/>
      </c>
      <c r="BB107" s="106" t="str">
        <f>IF('5、主流烟气检验'!T107="","",IF(('5、主流烟气检验'!T107&lt;=0.4),0.1,IF(AND('5、主流烟气检验'!T107&gt;=0.5,'5、主流烟气检验'!T107&lt;=1),0.2,0.3)))</f>
        <v/>
      </c>
      <c r="BC107" s="106" t="str">
        <f>IF('5、主流烟气检验'!U107="","",IF(ABS('5、主流烟气检验'!T107-'5、主流烟气检验'!U107)&lt;=BB107,100,0))</f>
        <v/>
      </c>
      <c r="BD107" s="106" t="str">
        <f>IF('5、主流烟气检验'!V107="","",IF(('5、主流烟气检验'!V107&lt;=4),1,IF(AND('5、主流烟气检验'!V107&gt;=5,'5、主流烟气检验'!V107&lt;=10),2,3)))</f>
        <v/>
      </c>
      <c r="BE107" s="106" t="str">
        <f>IF('5、主流烟气检验'!V107="","",IF('5、主流烟气检验'!V107&lt;=10,100,IF(AND('5、主流烟气检验'!V107&gt;=11,'5、主流烟气检验'!V107&lt;=15),80,0)))</f>
        <v/>
      </c>
      <c r="BF107" s="109" t="str">
        <f>IF('5、主流烟气检验'!W107="","",IF(ABS('5、主流烟气检验'!W107-'5、主流烟气检验'!V107)&lt;=BD107,BE107,0))</f>
        <v/>
      </c>
      <c r="BG107" s="113" t="str">
        <f ca="1" t="shared" si="9"/>
        <v/>
      </c>
    </row>
    <row r="108" ht="12" customHeight="1" spans="2:59">
      <c r="B108" s="77" t="str">
        <f>IF('1、包装标识检验'!B108="","",'1、包装标识检验'!B108)</f>
        <v/>
      </c>
      <c r="C108" s="78" t="str">
        <f>IF('1、包装标识检验'!C108="","",'1、包装标识检验'!C108)</f>
        <v/>
      </c>
      <c r="D108" s="78" t="str">
        <f>IF('1、包装标识检验'!D108="","",'1、包装标识检验'!D108)</f>
        <v/>
      </c>
      <c r="E108" s="78" t="str">
        <f>IF('1、包装标识检验'!E108="","",'1、包装标识检验'!E108)</f>
        <v/>
      </c>
      <c r="F108" s="79" t="str">
        <f>IF('1、包装标识检验'!F108="","",'1、包装标识检验'!F108)</f>
        <v/>
      </c>
      <c r="G108" s="78" t="str">
        <f>IF('1、包装标识检验'!G108="","",'1、包装标识检验'!G108)</f>
        <v/>
      </c>
      <c r="H108" s="78" t="str">
        <f>IF('1、包装标识检验'!H108="","",'1、包装标识检验'!H108)</f>
        <v/>
      </c>
      <c r="I108" s="88" t="str">
        <f>IF('1、包装标识检验'!I108="","",'1、包装标识检验'!I108)</f>
        <v/>
      </c>
      <c r="J108" s="89" t="str">
        <f>IF('1、包装标识检验'!J108="合格","合格",IF('1、包装标识检验'!J108="","",IF('1、包装标识检验'!J108="A类","A类，批否",IF('1、包装标识检验'!J108="B类","B类，合格"))))</f>
        <v/>
      </c>
      <c r="K108" s="90" t="str">
        <f>IF('1、包装标识检验'!J108="","",IF('1、包装标识检验'!J108="合格",100,IF('1、包装标识检验'!J108="A类",0,100-综合判定!J108)))</f>
        <v/>
      </c>
      <c r="L108" s="77" t="str">
        <f ca="1">IF(B108="","",100-SUM(综合判定!P108,综合判定!Q108,综合判定!R108,综合判定!S108,综合判定!T108,综合判定!U108,综合判定!W108,综合判定!V108,综合判定!X108,综合判定!Y108,综合判定!Z108,综合判定!AA108,综合判定!AB108,综合判定!AC108,综合判定!AD108,综合判定!AE108,综合判定!AF108,综合判定!AG108,综合判定!AH108,综合判定!AI108,综合判定!AJ108,综合判定!AK108,综合判定!AL108,综合判定!AM108,综合判定!AN108,综合判定!AO108,综合判定!AP108,综合判定!AQ108,综合判定!AR108,综合判定!AS108))</f>
        <v/>
      </c>
      <c r="M108" s="78" t="str">
        <f ca="1" t="shared" si="6"/>
        <v/>
      </c>
      <c r="N108" s="91" t="str">
        <f ca="1" t="shared" si="7"/>
        <v/>
      </c>
      <c r="O108" s="92"/>
      <c r="P108" s="93" t="str">
        <f>IF('2、物理特性检验'!L108="","",'2、物理特性检验'!L108*0.2)</f>
        <v/>
      </c>
      <c r="Q108" s="95" t="str">
        <f>IF('2、物理特性检验'!O108="","",'2、物理特性检验'!O108*0.5)</f>
        <v/>
      </c>
      <c r="R108" s="95" t="str">
        <f>IF('2、物理特性检验'!R108="","",'2、物理特性检验'!R108*0.2)</f>
        <v/>
      </c>
      <c r="S108" s="95" t="str">
        <f>IF('2、物理特性检验'!U108="","",'2、物理特性检验'!U108*1)</f>
        <v/>
      </c>
      <c r="T108" s="95" t="str">
        <f>IF('2、物理特性检验'!X108="","",'2、物理特性检验'!X108*0.5)</f>
        <v/>
      </c>
      <c r="U108" s="95" t="str">
        <f>IF('2、物理特性检验'!AA108="","",'2、物理特性检验'!AA108*0.2)</f>
        <v/>
      </c>
      <c r="V108" s="95" t="str">
        <f>IF('2、物理特性检验'!AH108="","",IF(('2、物理特性检验'!AH108&gt;13.5)+('2、物理特性检验'!AH108&lt;10.5),6,IF(ABS('2、物理特性检验'!AH108-'2、物理特性检验'!AI108)&gt;1,3,IF(ABS('2、物理特性检验'!AH108-'2、物理特性检验'!AI108)&gt;0.5,2,""))))</f>
        <v/>
      </c>
      <c r="W108" s="95" t="str">
        <f>IF('2、物理特性检验'!AG108="","",'2、物理特性检验'!AG108*15)</f>
        <v/>
      </c>
      <c r="X108" s="95" t="str">
        <f>IF('2、物理特性检验'!AJ108="","",IF(('2、物理特性检验'!AJ108&gt;=3)*('2、物理特性检验'!AL108=0),4,IF(('2、物理特性检验'!AJ108&gt;=3.5)*('2、物理特性检验'!AL108=1),4,"")))</f>
        <v/>
      </c>
      <c r="Y108" s="95" t="str">
        <f>IF('2、物理特性检验'!AK108="","",'2、物理特性检验'!AK108*5)</f>
        <v/>
      </c>
      <c r="Z108" s="97" t="str">
        <f ca="1">IF('3、外观质量检验'!L108="","",SUMIF(外观!$AI:$AJ,'3、外观质量检验'!L108,外观!$AJ:$AJ)*'3、外观质量检验'!M108)</f>
        <v/>
      </c>
      <c r="AA108" s="97" t="str">
        <f ca="1">IF('3、外观质量检验'!O108="","",SUMIF(外观!$AI:$AJ,'3、外观质量检验'!O108,外观!$AJ:$AJ)*'3、外观质量检验'!P108)</f>
        <v/>
      </c>
      <c r="AB108" s="97" t="str">
        <f ca="1">IF('3、外观质量检验'!R108="","",SUMIF(外观!$AI:$AJ,'3、外观质量检验'!R108,外观!$AJ:$AJ)*'3、外观质量检验'!S108)</f>
        <v/>
      </c>
      <c r="AC108" s="97" t="str">
        <f ca="1">IF('3、外观质量检验'!U108="","",SUMIF(外观!$AI:$AJ,'3、外观质量检验'!U108,外观!$AJ:$AJ)*'3、外观质量检验'!V108)</f>
        <v/>
      </c>
      <c r="AD108" s="97" t="str">
        <f ca="1">IF('3、外观质量检验'!X108="","",SUMIF(外观!$AI:$AJ,'3、外观质量检验'!X108,外观!$AJ:$AJ)*'3、外观质量检验'!Y108)</f>
        <v/>
      </c>
      <c r="AE108" s="97" t="str">
        <f ca="1">IF('3、外观质量检验'!AB108="","",SUMIF(外观!$AI:$AJ,'3、外观质量检验'!AB108,外观!$AJ:$AJ)*'3、外观质量检验'!AC108)</f>
        <v/>
      </c>
      <c r="AF108" s="97" t="str">
        <f ca="1">IF('3、外观质量检验'!AE108="","",SUMIF(外观!$AI:$AJ,'3、外观质量检验'!AE108,外观!$AJ:$AJ)*'3、外观质量检验'!AF108)</f>
        <v/>
      </c>
      <c r="AG108" s="97" t="str">
        <f ca="1">IF('3、外观质量检验'!AH108="","",SUMIF(外观!$AI:$AJ,'3、外观质量检验'!AH108,外观!$AJ:$AJ)*'3、外观质量检验'!AI108)</f>
        <v/>
      </c>
      <c r="AH108" s="97" t="str">
        <f ca="1">IF('3、外观质量检验'!AK108="","",SUMIF(外观!$AI:$AJ,'3、外观质量检验'!AK108,外观!$AJ:$AJ)*'3、外观质量检验'!AL108)</f>
        <v/>
      </c>
      <c r="AI108" s="97" t="str">
        <f ca="1">IF('3、外观质量检验'!AN108="","",SUMIF(外观!$AI:$AJ,'3、外观质量检验'!AN108,外观!$AJ:$AJ)*'3、外观质量检验'!AO108)</f>
        <v/>
      </c>
      <c r="AJ108" s="97" t="str">
        <f ca="1">IF('3、外观质量检验'!AR108="","",SUMIF(外观!$AI:$AJ,'3、外观质量检验'!AR108,外观!$AJ:$AJ)*'3、外观质量检验'!AS108)</f>
        <v/>
      </c>
      <c r="AK108" s="97" t="str">
        <f ca="1">IF('3、外观质量检验'!AU108="","",SUMIF(外观!$AI:$AJ,'3、外观质量检验'!AU108,外观!$AJ:$AJ)*'3、外观质量检验'!AV108)</f>
        <v/>
      </c>
      <c r="AL108" s="97" t="str">
        <f ca="1">IF('3、外观质量检验'!AX108="","",SUMIF(外观!$AI:$AJ,'3、外观质量检验'!AX108,外观!$AJ:$AJ)*'3、外观质量检验'!AY108)</f>
        <v/>
      </c>
      <c r="AM108" s="97" t="str">
        <f ca="1">IF('3、外观质量检验'!BA108="","",SUMIF(外观!$AI:$AJ,'3、外观质量检验'!BA108,外观!$AJ:$AJ)*'3、外观质量检验'!BB108)</f>
        <v/>
      </c>
      <c r="AN108" s="97" t="str">
        <f ca="1">IF('3、外观质量检验'!BD108="","",SUMIF(外观!$AI:$AJ,'3、外观质量检验'!BD108,外观!$AJ:$AJ)*'3、外观质量检验'!BE108)</f>
        <v/>
      </c>
      <c r="AO108" s="97" t="str">
        <f ca="1">IF('3、外观质量检验'!BH108="","",SUMIF(外观!$AI:$AJ,'3、外观质量检验'!BH108,外观!$AJ:$AJ)*'3、外观质量检验'!BI108)</f>
        <v/>
      </c>
      <c r="AP108" s="97" t="str">
        <f ca="1">IF('3、外观质量检验'!BK108="","",SUMIF(外观!$AI:$AJ,'3、外观质量检验'!BK108,外观!$AJ:$AJ)*'3、外观质量检验'!BL108)</f>
        <v/>
      </c>
      <c r="AQ108" s="97" t="str">
        <f ca="1">IF('3、外观质量检验'!BN108="","",SUMIF(外观!$AI:$AJ,'3、外观质量检验'!BN108,外观!$AJ:$AJ)*'3、外观质量检验'!BO108)</f>
        <v/>
      </c>
      <c r="AR108" s="97" t="str">
        <f ca="1">IF('3、外观质量检验'!BQ108="","",SUMIF(外观!$AI:$AJ,'3、外观质量检验'!BQ108,外观!$AJ:$AJ)*'3、外观质量检验'!BR108)</f>
        <v/>
      </c>
      <c r="AS108" s="103" t="str">
        <f ca="1">IF('3、外观质量检验'!BT108="","",SUMIF(外观!$AI:$AJ,'3、外观质量检验'!BT108,外观!$AJ:$AJ)*'3、外观质量检验'!BU108)</f>
        <v/>
      </c>
      <c r="AT108" s="104" t="str">
        <f>IF(('4、感官质量检验'!L108="")+('4、感官质量检验'!M108="")+('4、感官质量检验'!N108="")+('4、感官质量检验'!O108="")+('4、感官质量检验'!P108="")+('4、感官质量检验'!Q108=""),"",SUM('4、感官质量检验'!L108:Q108))</f>
        <v/>
      </c>
      <c r="AU108" s="105" t="str">
        <f>IF('4、感官质量检验'!K108="","",'4、感官质量检验'!K108)</f>
        <v/>
      </c>
      <c r="AV108" s="106" t="str">
        <f>IF('4、感官质量检验'!D108="","",IF('4、感官质量检验'!D108="一类",85,IF('4、感官质量检验'!D108="二、三类",75,60)))</f>
        <v/>
      </c>
      <c r="AW108" s="109" t="str">
        <f>IF(AND(综合判定!AT108="",'4、感官质量检验'!K108=""),"",IF(OR('4、感官质量检验'!K108="异味",'4、感官质量检验'!K108="霉变",'4、感官质量检验'!K108="异味及霉变",综合判定!AT108&lt;AV108),"A类缺陷，批否",IF(综合判定!AT108&lt;('4、感官质量检验'!J108-2),"B类","合格")))</f>
        <v/>
      </c>
      <c r="AX108" s="110" t="str">
        <f>IF('5、主流烟气检验'!R108="","",IF(('5、主流烟气检验'!R108&lt;=4),1,IF(AND('5、主流烟气检验'!R108&gt;=5,'5、主流烟气检验'!R108&lt;=9),1.5,2)))</f>
        <v/>
      </c>
      <c r="AY108" s="106" t="str">
        <f>IF('5、主流烟气检验'!R108="","",IF('5、主流烟气检验'!R108&lt;=8,100,IF(AND('5、主流烟气检验'!R108&gt;=9,'5、主流烟气检验'!R108&lt;=12),80,0)))</f>
        <v/>
      </c>
      <c r="AZ108" s="106" t="str">
        <f>IF('5、主流烟气检验'!S108="","",IF(ABS('5、主流烟气检验'!R108-'5、主流烟气检验'!S108)&lt;=AX108,AY108,0))</f>
        <v/>
      </c>
      <c r="BA108" s="78" t="str">
        <f t="shared" si="8"/>
        <v/>
      </c>
      <c r="BB108" s="106" t="str">
        <f>IF('5、主流烟气检验'!T108="","",IF(('5、主流烟气检验'!T108&lt;=0.4),0.1,IF(AND('5、主流烟气检验'!T108&gt;=0.5,'5、主流烟气检验'!T108&lt;=1),0.2,0.3)))</f>
        <v/>
      </c>
      <c r="BC108" s="106" t="str">
        <f>IF('5、主流烟气检验'!U108="","",IF(ABS('5、主流烟气检验'!T108-'5、主流烟气检验'!U108)&lt;=BB108,100,0))</f>
        <v/>
      </c>
      <c r="BD108" s="106" t="str">
        <f>IF('5、主流烟气检验'!V108="","",IF(('5、主流烟气检验'!V108&lt;=4),1,IF(AND('5、主流烟气检验'!V108&gt;=5,'5、主流烟气检验'!V108&lt;=10),2,3)))</f>
        <v/>
      </c>
      <c r="BE108" s="106" t="str">
        <f>IF('5、主流烟气检验'!V108="","",IF('5、主流烟气检验'!V108&lt;=10,100,IF(AND('5、主流烟气检验'!V108&gt;=11,'5、主流烟气检验'!V108&lt;=15),80,0)))</f>
        <v/>
      </c>
      <c r="BF108" s="109" t="str">
        <f>IF('5、主流烟气检验'!W108="","",IF(ABS('5、主流烟气检验'!W108-'5、主流烟气检验'!V108)&lt;=BD108,BE108,0))</f>
        <v/>
      </c>
      <c r="BG108" s="113" t="str">
        <f ca="1" t="shared" si="9"/>
        <v/>
      </c>
    </row>
    <row r="109" ht="12" customHeight="1" spans="2:59">
      <c r="B109" s="77" t="str">
        <f>IF('1、包装标识检验'!B109="","",'1、包装标识检验'!B109)</f>
        <v/>
      </c>
      <c r="C109" s="78" t="str">
        <f>IF('1、包装标识检验'!C109="","",'1、包装标识检验'!C109)</f>
        <v/>
      </c>
      <c r="D109" s="78" t="str">
        <f>IF('1、包装标识检验'!D109="","",'1、包装标识检验'!D109)</f>
        <v/>
      </c>
      <c r="E109" s="78" t="str">
        <f>IF('1、包装标识检验'!E109="","",'1、包装标识检验'!E109)</f>
        <v/>
      </c>
      <c r="F109" s="79" t="str">
        <f>IF('1、包装标识检验'!F109="","",'1、包装标识检验'!F109)</f>
        <v/>
      </c>
      <c r="G109" s="78" t="str">
        <f>IF('1、包装标识检验'!G109="","",'1、包装标识检验'!G109)</f>
        <v/>
      </c>
      <c r="H109" s="78" t="str">
        <f>IF('1、包装标识检验'!H109="","",'1、包装标识检验'!H109)</f>
        <v/>
      </c>
      <c r="I109" s="88" t="str">
        <f>IF('1、包装标识检验'!I109="","",'1、包装标识检验'!I109)</f>
        <v/>
      </c>
      <c r="J109" s="89" t="str">
        <f>IF('1、包装标识检验'!J109="合格","合格",IF('1、包装标识检验'!J109="","",IF('1、包装标识检验'!J109="A类","A类，批否",IF('1、包装标识检验'!J109="B类","B类，合格"))))</f>
        <v/>
      </c>
      <c r="K109" s="90" t="str">
        <f>IF('1、包装标识检验'!J109="","",IF('1、包装标识检验'!J109="合格",100,IF('1、包装标识检验'!J109="A类",0,100-综合判定!J109)))</f>
        <v/>
      </c>
      <c r="L109" s="77" t="str">
        <f ca="1">IF(B109="","",100-SUM(综合判定!P109,综合判定!Q109,综合判定!R109,综合判定!S109,综合判定!T109,综合判定!U109,综合判定!W109,综合判定!V109,综合判定!X109,综合判定!Y109,综合判定!Z109,综合判定!AA109,综合判定!AB109,综合判定!AC109,综合判定!AD109,综合判定!AE109,综合判定!AF109,综合判定!AG109,综合判定!AH109,综合判定!AI109,综合判定!AJ109,综合判定!AK109,综合判定!AL109,综合判定!AM109,综合判定!AN109,综合判定!AO109,综合判定!AP109,综合判定!AQ109,综合判定!AR109,综合判定!AS109))</f>
        <v/>
      </c>
      <c r="M109" s="78" t="str">
        <f ca="1" t="shared" si="6"/>
        <v/>
      </c>
      <c r="N109" s="91" t="str">
        <f ca="1" t="shared" si="7"/>
        <v/>
      </c>
      <c r="O109" s="92"/>
      <c r="P109" s="93" t="str">
        <f>IF('2、物理特性检验'!L109="","",'2、物理特性检验'!L109*0.2)</f>
        <v/>
      </c>
      <c r="Q109" s="95" t="str">
        <f>IF('2、物理特性检验'!O109="","",'2、物理特性检验'!O109*0.5)</f>
        <v/>
      </c>
      <c r="R109" s="95" t="str">
        <f>IF('2、物理特性检验'!R109="","",'2、物理特性检验'!R109*0.2)</f>
        <v/>
      </c>
      <c r="S109" s="95" t="str">
        <f>IF('2、物理特性检验'!U109="","",'2、物理特性检验'!U109*1)</f>
        <v/>
      </c>
      <c r="T109" s="95" t="str">
        <f>IF('2、物理特性检验'!X109="","",'2、物理特性检验'!X109*0.5)</f>
        <v/>
      </c>
      <c r="U109" s="95" t="str">
        <f>IF('2、物理特性检验'!AA109="","",'2、物理特性检验'!AA109*0.2)</f>
        <v/>
      </c>
      <c r="V109" s="95" t="str">
        <f>IF('2、物理特性检验'!AH109="","",IF(('2、物理特性检验'!AH109&gt;13.5)+('2、物理特性检验'!AH109&lt;10.5),6,IF(ABS('2、物理特性检验'!AH109-'2、物理特性检验'!AI109)&gt;1,3,IF(ABS('2、物理特性检验'!AH109-'2、物理特性检验'!AI109)&gt;0.5,2,""))))</f>
        <v/>
      </c>
      <c r="W109" s="95" t="str">
        <f>IF('2、物理特性检验'!AG109="","",'2、物理特性检验'!AG109*15)</f>
        <v/>
      </c>
      <c r="X109" s="95" t="str">
        <f>IF('2、物理特性检验'!AJ109="","",IF(('2、物理特性检验'!AJ109&gt;=3)*('2、物理特性检验'!AL109=0),4,IF(('2、物理特性检验'!AJ109&gt;=3.5)*('2、物理特性检验'!AL109=1),4,"")))</f>
        <v/>
      </c>
      <c r="Y109" s="95" t="str">
        <f>IF('2、物理特性检验'!AK109="","",'2、物理特性检验'!AK109*5)</f>
        <v/>
      </c>
      <c r="Z109" s="97" t="str">
        <f ca="1">IF('3、外观质量检验'!L109="","",SUMIF(外观!$AI:$AJ,'3、外观质量检验'!L109,外观!$AJ:$AJ)*'3、外观质量检验'!M109)</f>
        <v/>
      </c>
      <c r="AA109" s="97" t="str">
        <f ca="1">IF('3、外观质量检验'!O109="","",SUMIF(外观!$AI:$AJ,'3、外观质量检验'!O109,外观!$AJ:$AJ)*'3、外观质量检验'!P109)</f>
        <v/>
      </c>
      <c r="AB109" s="97" t="str">
        <f ca="1">IF('3、外观质量检验'!R109="","",SUMIF(外观!$AI:$AJ,'3、外观质量检验'!R109,外观!$AJ:$AJ)*'3、外观质量检验'!S109)</f>
        <v/>
      </c>
      <c r="AC109" s="97" t="str">
        <f ca="1">IF('3、外观质量检验'!U109="","",SUMIF(外观!$AI:$AJ,'3、外观质量检验'!U109,外观!$AJ:$AJ)*'3、外观质量检验'!V109)</f>
        <v/>
      </c>
      <c r="AD109" s="97" t="str">
        <f ca="1">IF('3、外观质量检验'!X109="","",SUMIF(外观!$AI:$AJ,'3、外观质量检验'!X109,外观!$AJ:$AJ)*'3、外观质量检验'!Y109)</f>
        <v/>
      </c>
      <c r="AE109" s="97" t="str">
        <f ca="1">IF('3、外观质量检验'!AB109="","",SUMIF(外观!$AI:$AJ,'3、外观质量检验'!AB109,外观!$AJ:$AJ)*'3、外观质量检验'!AC109)</f>
        <v/>
      </c>
      <c r="AF109" s="97" t="str">
        <f ca="1">IF('3、外观质量检验'!AE109="","",SUMIF(外观!$AI:$AJ,'3、外观质量检验'!AE109,外观!$AJ:$AJ)*'3、外观质量检验'!AF109)</f>
        <v/>
      </c>
      <c r="AG109" s="97" t="str">
        <f ca="1">IF('3、外观质量检验'!AH109="","",SUMIF(外观!$AI:$AJ,'3、外观质量检验'!AH109,外观!$AJ:$AJ)*'3、外观质量检验'!AI109)</f>
        <v/>
      </c>
      <c r="AH109" s="97" t="str">
        <f ca="1">IF('3、外观质量检验'!AK109="","",SUMIF(外观!$AI:$AJ,'3、外观质量检验'!AK109,外观!$AJ:$AJ)*'3、外观质量检验'!AL109)</f>
        <v/>
      </c>
      <c r="AI109" s="97" t="str">
        <f ca="1">IF('3、外观质量检验'!AN109="","",SUMIF(外观!$AI:$AJ,'3、外观质量检验'!AN109,外观!$AJ:$AJ)*'3、外观质量检验'!AO109)</f>
        <v/>
      </c>
      <c r="AJ109" s="97" t="str">
        <f ca="1">IF('3、外观质量检验'!AR109="","",SUMIF(外观!$AI:$AJ,'3、外观质量检验'!AR109,外观!$AJ:$AJ)*'3、外观质量检验'!AS109)</f>
        <v/>
      </c>
      <c r="AK109" s="97" t="str">
        <f ca="1">IF('3、外观质量检验'!AU109="","",SUMIF(外观!$AI:$AJ,'3、外观质量检验'!AU109,外观!$AJ:$AJ)*'3、外观质量检验'!AV109)</f>
        <v/>
      </c>
      <c r="AL109" s="97" t="str">
        <f ca="1">IF('3、外观质量检验'!AX109="","",SUMIF(外观!$AI:$AJ,'3、外观质量检验'!AX109,外观!$AJ:$AJ)*'3、外观质量检验'!AY109)</f>
        <v/>
      </c>
      <c r="AM109" s="97" t="str">
        <f ca="1">IF('3、外观质量检验'!BA109="","",SUMIF(外观!$AI:$AJ,'3、外观质量检验'!BA109,外观!$AJ:$AJ)*'3、外观质量检验'!BB109)</f>
        <v/>
      </c>
      <c r="AN109" s="97" t="str">
        <f ca="1">IF('3、外观质量检验'!BD109="","",SUMIF(外观!$AI:$AJ,'3、外观质量检验'!BD109,外观!$AJ:$AJ)*'3、外观质量检验'!BE109)</f>
        <v/>
      </c>
      <c r="AO109" s="97" t="str">
        <f ca="1">IF('3、外观质量检验'!BH109="","",SUMIF(外观!$AI:$AJ,'3、外观质量检验'!BH109,外观!$AJ:$AJ)*'3、外观质量检验'!BI109)</f>
        <v/>
      </c>
      <c r="AP109" s="97" t="str">
        <f ca="1">IF('3、外观质量检验'!BK109="","",SUMIF(外观!$AI:$AJ,'3、外观质量检验'!BK109,外观!$AJ:$AJ)*'3、外观质量检验'!BL109)</f>
        <v/>
      </c>
      <c r="AQ109" s="97" t="str">
        <f ca="1">IF('3、外观质量检验'!BN109="","",SUMIF(外观!$AI:$AJ,'3、外观质量检验'!BN109,外观!$AJ:$AJ)*'3、外观质量检验'!BO109)</f>
        <v/>
      </c>
      <c r="AR109" s="97" t="str">
        <f ca="1">IF('3、外观质量检验'!BQ109="","",SUMIF(外观!$AI:$AJ,'3、外观质量检验'!BQ109,外观!$AJ:$AJ)*'3、外观质量检验'!BR109)</f>
        <v/>
      </c>
      <c r="AS109" s="103" t="str">
        <f ca="1">IF('3、外观质量检验'!BT109="","",SUMIF(外观!$AI:$AJ,'3、外观质量检验'!BT109,外观!$AJ:$AJ)*'3、外观质量检验'!BU109)</f>
        <v/>
      </c>
      <c r="AT109" s="104" t="str">
        <f>IF(('4、感官质量检验'!L109="")+('4、感官质量检验'!M109="")+('4、感官质量检验'!N109="")+('4、感官质量检验'!O109="")+('4、感官质量检验'!P109="")+('4、感官质量检验'!Q109=""),"",SUM('4、感官质量检验'!L109:Q109))</f>
        <v/>
      </c>
      <c r="AU109" s="105" t="str">
        <f>IF('4、感官质量检验'!K109="","",'4、感官质量检验'!K109)</f>
        <v/>
      </c>
      <c r="AV109" s="106" t="str">
        <f>IF('4、感官质量检验'!D109="","",IF('4、感官质量检验'!D109="一类",85,IF('4、感官质量检验'!D109="二、三类",75,60)))</f>
        <v/>
      </c>
      <c r="AW109" s="109" t="str">
        <f>IF(AND(综合判定!AT109="",'4、感官质量检验'!K109=""),"",IF(OR('4、感官质量检验'!K109="异味",'4、感官质量检验'!K109="霉变",'4、感官质量检验'!K109="异味及霉变",综合判定!AT109&lt;AV109),"A类缺陷，批否",IF(综合判定!AT109&lt;('4、感官质量检验'!J109-2),"B类","合格")))</f>
        <v/>
      </c>
      <c r="AX109" s="110" t="str">
        <f>IF('5、主流烟气检验'!R109="","",IF(('5、主流烟气检验'!R109&lt;=4),1,IF(AND('5、主流烟气检验'!R109&gt;=5,'5、主流烟气检验'!R109&lt;=9),1.5,2)))</f>
        <v/>
      </c>
      <c r="AY109" s="106" t="str">
        <f>IF('5、主流烟气检验'!R109="","",IF('5、主流烟气检验'!R109&lt;=8,100,IF(AND('5、主流烟气检验'!R109&gt;=9,'5、主流烟气检验'!R109&lt;=12),80,0)))</f>
        <v/>
      </c>
      <c r="AZ109" s="106" t="str">
        <f>IF('5、主流烟气检验'!S109="","",IF(ABS('5、主流烟气检验'!R109-'5、主流烟气检验'!S109)&lt;=AX109,AY109,0))</f>
        <v/>
      </c>
      <c r="BA109" s="78" t="str">
        <f t="shared" si="8"/>
        <v/>
      </c>
      <c r="BB109" s="106" t="str">
        <f>IF('5、主流烟气检验'!T109="","",IF(('5、主流烟气检验'!T109&lt;=0.4),0.1,IF(AND('5、主流烟气检验'!T109&gt;=0.5,'5、主流烟气检验'!T109&lt;=1),0.2,0.3)))</f>
        <v/>
      </c>
      <c r="BC109" s="106" t="str">
        <f>IF('5、主流烟气检验'!U109="","",IF(ABS('5、主流烟气检验'!T109-'5、主流烟气检验'!U109)&lt;=BB109,100,0))</f>
        <v/>
      </c>
      <c r="BD109" s="106" t="str">
        <f>IF('5、主流烟气检验'!V109="","",IF(('5、主流烟气检验'!V109&lt;=4),1,IF(AND('5、主流烟气检验'!V109&gt;=5,'5、主流烟气检验'!V109&lt;=10),2,3)))</f>
        <v/>
      </c>
      <c r="BE109" s="106" t="str">
        <f>IF('5、主流烟气检验'!V109="","",IF('5、主流烟气检验'!V109&lt;=10,100,IF(AND('5、主流烟气检验'!V109&gt;=11,'5、主流烟气检验'!V109&lt;=15),80,0)))</f>
        <v/>
      </c>
      <c r="BF109" s="109" t="str">
        <f>IF('5、主流烟气检验'!W109="","",IF(ABS('5、主流烟气检验'!W109-'5、主流烟气检验'!V109)&lt;=BD109,BE109,0))</f>
        <v/>
      </c>
      <c r="BG109" s="113" t="str">
        <f ca="1" t="shared" si="9"/>
        <v/>
      </c>
    </row>
    <row r="110" ht="12" customHeight="1" spans="2:59">
      <c r="B110" s="77" t="str">
        <f>IF('1、包装标识检验'!B110="","",'1、包装标识检验'!B110)</f>
        <v/>
      </c>
      <c r="C110" s="78" t="str">
        <f>IF('1、包装标识检验'!C110="","",'1、包装标识检验'!C110)</f>
        <v/>
      </c>
      <c r="D110" s="78" t="str">
        <f>IF('1、包装标识检验'!D110="","",'1、包装标识检验'!D110)</f>
        <v/>
      </c>
      <c r="E110" s="78" t="str">
        <f>IF('1、包装标识检验'!E110="","",'1、包装标识检验'!E110)</f>
        <v/>
      </c>
      <c r="F110" s="79" t="str">
        <f>IF('1、包装标识检验'!F110="","",'1、包装标识检验'!F110)</f>
        <v/>
      </c>
      <c r="G110" s="78" t="str">
        <f>IF('1、包装标识检验'!G110="","",'1、包装标识检验'!G110)</f>
        <v/>
      </c>
      <c r="H110" s="78" t="str">
        <f>IF('1、包装标识检验'!H110="","",'1、包装标识检验'!H110)</f>
        <v/>
      </c>
      <c r="I110" s="88" t="str">
        <f>IF('1、包装标识检验'!I110="","",'1、包装标识检验'!I110)</f>
        <v/>
      </c>
      <c r="J110" s="89" t="str">
        <f>IF('1、包装标识检验'!J110="合格","合格",IF('1、包装标识检验'!J110="","",IF('1、包装标识检验'!J110="A类","A类，批否",IF('1、包装标识检验'!J110="B类","B类，合格"))))</f>
        <v/>
      </c>
      <c r="K110" s="90" t="str">
        <f>IF('1、包装标识检验'!J110="","",IF('1、包装标识检验'!J110="合格",100,IF('1、包装标识检验'!J110="A类",0,100-综合判定!J110)))</f>
        <v/>
      </c>
      <c r="L110" s="77" t="str">
        <f ca="1">IF(B110="","",100-SUM(综合判定!P110,综合判定!Q110,综合判定!R110,综合判定!S110,综合判定!T110,综合判定!U110,综合判定!W110,综合判定!V110,综合判定!X110,综合判定!Y110,综合判定!Z110,综合判定!AA110,综合判定!AB110,综合判定!AC110,综合判定!AD110,综合判定!AE110,综合判定!AF110,综合判定!AG110,综合判定!AH110,综合判定!AI110,综合判定!AJ110,综合判定!AK110,综合判定!AL110,综合判定!AM110,综合判定!AN110,综合判定!AO110,综合判定!AP110,综合判定!AQ110,综合判定!AR110,综合判定!AS110))</f>
        <v/>
      </c>
      <c r="M110" s="78" t="str">
        <f ca="1" t="shared" si="6"/>
        <v/>
      </c>
      <c r="N110" s="91" t="str">
        <f ca="1" t="shared" si="7"/>
        <v/>
      </c>
      <c r="O110" s="92"/>
      <c r="P110" s="93" t="str">
        <f>IF('2、物理特性检验'!L110="","",'2、物理特性检验'!L110*0.2)</f>
        <v/>
      </c>
      <c r="Q110" s="95" t="str">
        <f>IF('2、物理特性检验'!O110="","",'2、物理特性检验'!O110*0.5)</f>
        <v/>
      </c>
      <c r="R110" s="95" t="str">
        <f>IF('2、物理特性检验'!R110="","",'2、物理特性检验'!R110*0.2)</f>
        <v/>
      </c>
      <c r="S110" s="95" t="str">
        <f>IF('2、物理特性检验'!U110="","",'2、物理特性检验'!U110*1)</f>
        <v/>
      </c>
      <c r="T110" s="95" t="str">
        <f>IF('2、物理特性检验'!X110="","",'2、物理特性检验'!X110*0.5)</f>
        <v/>
      </c>
      <c r="U110" s="95" t="str">
        <f>IF('2、物理特性检验'!AA110="","",'2、物理特性检验'!AA110*0.2)</f>
        <v/>
      </c>
      <c r="V110" s="95" t="str">
        <f>IF('2、物理特性检验'!AH110="","",IF(('2、物理特性检验'!AH110&gt;13.5)+('2、物理特性检验'!AH110&lt;10.5),6,IF(ABS('2、物理特性检验'!AH110-'2、物理特性检验'!AI110)&gt;1,3,IF(ABS('2、物理特性检验'!AH110-'2、物理特性检验'!AI110)&gt;0.5,2,""))))</f>
        <v/>
      </c>
      <c r="W110" s="95" t="str">
        <f>IF('2、物理特性检验'!AG110="","",'2、物理特性检验'!AG110*15)</f>
        <v/>
      </c>
      <c r="X110" s="95" t="str">
        <f>IF('2、物理特性检验'!AJ110="","",IF(('2、物理特性检验'!AJ110&gt;=3)*('2、物理特性检验'!AL110=0),4,IF(('2、物理特性检验'!AJ110&gt;=3.5)*('2、物理特性检验'!AL110=1),4,"")))</f>
        <v/>
      </c>
      <c r="Y110" s="95" t="str">
        <f>IF('2、物理特性检验'!AK110="","",'2、物理特性检验'!AK110*5)</f>
        <v/>
      </c>
      <c r="Z110" s="97" t="str">
        <f ca="1">IF('3、外观质量检验'!L110="","",SUMIF(外观!$AI:$AJ,'3、外观质量检验'!L110,外观!$AJ:$AJ)*'3、外观质量检验'!M110)</f>
        <v/>
      </c>
      <c r="AA110" s="97" t="str">
        <f ca="1">IF('3、外观质量检验'!O110="","",SUMIF(外观!$AI:$AJ,'3、外观质量检验'!O110,外观!$AJ:$AJ)*'3、外观质量检验'!P110)</f>
        <v/>
      </c>
      <c r="AB110" s="97" t="str">
        <f ca="1">IF('3、外观质量检验'!R110="","",SUMIF(外观!$AI:$AJ,'3、外观质量检验'!R110,外观!$AJ:$AJ)*'3、外观质量检验'!S110)</f>
        <v/>
      </c>
      <c r="AC110" s="97" t="str">
        <f ca="1">IF('3、外观质量检验'!U110="","",SUMIF(外观!$AI:$AJ,'3、外观质量检验'!U110,外观!$AJ:$AJ)*'3、外观质量检验'!V110)</f>
        <v/>
      </c>
      <c r="AD110" s="97" t="str">
        <f ca="1">IF('3、外观质量检验'!X110="","",SUMIF(外观!$AI:$AJ,'3、外观质量检验'!X110,外观!$AJ:$AJ)*'3、外观质量检验'!Y110)</f>
        <v/>
      </c>
      <c r="AE110" s="97" t="str">
        <f ca="1">IF('3、外观质量检验'!AB110="","",SUMIF(外观!$AI:$AJ,'3、外观质量检验'!AB110,外观!$AJ:$AJ)*'3、外观质量检验'!AC110)</f>
        <v/>
      </c>
      <c r="AF110" s="97" t="str">
        <f ca="1">IF('3、外观质量检验'!AE110="","",SUMIF(外观!$AI:$AJ,'3、外观质量检验'!AE110,外观!$AJ:$AJ)*'3、外观质量检验'!AF110)</f>
        <v/>
      </c>
      <c r="AG110" s="97" t="str">
        <f ca="1">IF('3、外观质量检验'!AH110="","",SUMIF(外观!$AI:$AJ,'3、外观质量检验'!AH110,外观!$AJ:$AJ)*'3、外观质量检验'!AI110)</f>
        <v/>
      </c>
      <c r="AH110" s="97" t="str">
        <f ca="1">IF('3、外观质量检验'!AK110="","",SUMIF(外观!$AI:$AJ,'3、外观质量检验'!AK110,外观!$AJ:$AJ)*'3、外观质量检验'!AL110)</f>
        <v/>
      </c>
      <c r="AI110" s="97" t="str">
        <f ca="1">IF('3、外观质量检验'!AN110="","",SUMIF(外观!$AI:$AJ,'3、外观质量检验'!AN110,外观!$AJ:$AJ)*'3、外观质量检验'!AO110)</f>
        <v/>
      </c>
      <c r="AJ110" s="97" t="str">
        <f ca="1">IF('3、外观质量检验'!AR110="","",SUMIF(外观!$AI:$AJ,'3、外观质量检验'!AR110,外观!$AJ:$AJ)*'3、外观质量检验'!AS110)</f>
        <v/>
      </c>
      <c r="AK110" s="97" t="str">
        <f ca="1">IF('3、外观质量检验'!AU110="","",SUMIF(外观!$AI:$AJ,'3、外观质量检验'!AU110,外观!$AJ:$AJ)*'3、外观质量检验'!AV110)</f>
        <v/>
      </c>
      <c r="AL110" s="97" t="str">
        <f ca="1">IF('3、外观质量检验'!AX110="","",SUMIF(外观!$AI:$AJ,'3、外观质量检验'!AX110,外观!$AJ:$AJ)*'3、外观质量检验'!AY110)</f>
        <v/>
      </c>
      <c r="AM110" s="97" t="str">
        <f ca="1">IF('3、外观质量检验'!BA110="","",SUMIF(外观!$AI:$AJ,'3、外观质量检验'!BA110,外观!$AJ:$AJ)*'3、外观质量检验'!BB110)</f>
        <v/>
      </c>
      <c r="AN110" s="97" t="str">
        <f ca="1">IF('3、外观质量检验'!BD110="","",SUMIF(外观!$AI:$AJ,'3、外观质量检验'!BD110,外观!$AJ:$AJ)*'3、外观质量检验'!BE110)</f>
        <v/>
      </c>
      <c r="AO110" s="97" t="str">
        <f ca="1">IF('3、外观质量检验'!BH110="","",SUMIF(外观!$AI:$AJ,'3、外观质量检验'!BH110,外观!$AJ:$AJ)*'3、外观质量检验'!BI110)</f>
        <v/>
      </c>
      <c r="AP110" s="97" t="str">
        <f ca="1">IF('3、外观质量检验'!BK110="","",SUMIF(外观!$AI:$AJ,'3、外观质量检验'!BK110,外观!$AJ:$AJ)*'3、外观质量检验'!BL110)</f>
        <v/>
      </c>
      <c r="AQ110" s="97" t="str">
        <f ca="1">IF('3、外观质量检验'!BN110="","",SUMIF(外观!$AI:$AJ,'3、外观质量检验'!BN110,外观!$AJ:$AJ)*'3、外观质量检验'!BO110)</f>
        <v/>
      </c>
      <c r="AR110" s="97" t="str">
        <f ca="1">IF('3、外观质量检验'!BQ110="","",SUMIF(外观!$AI:$AJ,'3、外观质量检验'!BQ110,外观!$AJ:$AJ)*'3、外观质量检验'!BR110)</f>
        <v/>
      </c>
      <c r="AS110" s="103" t="str">
        <f ca="1">IF('3、外观质量检验'!BT110="","",SUMIF(外观!$AI:$AJ,'3、外观质量检验'!BT110,外观!$AJ:$AJ)*'3、外观质量检验'!BU110)</f>
        <v/>
      </c>
      <c r="AT110" s="104" t="str">
        <f>IF(('4、感官质量检验'!L110="")+('4、感官质量检验'!M110="")+('4、感官质量检验'!N110="")+('4、感官质量检验'!O110="")+('4、感官质量检验'!P110="")+('4、感官质量检验'!Q110=""),"",SUM('4、感官质量检验'!L110:Q110))</f>
        <v/>
      </c>
      <c r="AU110" s="105" t="str">
        <f>IF('4、感官质量检验'!K110="","",'4、感官质量检验'!K110)</f>
        <v/>
      </c>
      <c r="AV110" s="106" t="str">
        <f>IF('4、感官质量检验'!D110="","",IF('4、感官质量检验'!D110="一类",85,IF('4、感官质量检验'!D110="二、三类",75,60)))</f>
        <v/>
      </c>
      <c r="AW110" s="109" t="str">
        <f>IF(AND(综合判定!AT110="",'4、感官质量检验'!K110=""),"",IF(OR('4、感官质量检验'!K110="异味",'4、感官质量检验'!K110="霉变",'4、感官质量检验'!K110="异味及霉变",综合判定!AT110&lt;AV110),"A类缺陷，批否",IF(综合判定!AT110&lt;('4、感官质量检验'!J110-2),"B类","合格")))</f>
        <v/>
      </c>
      <c r="AX110" s="110" t="str">
        <f>IF('5、主流烟气检验'!R110="","",IF(('5、主流烟气检验'!R110&lt;=4),1,IF(AND('5、主流烟气检验'!R110&gt;=5,'5、主流烟气检验'!R110&lt;=9),1.5,2)))</f>
        <v/>
      </c>
      <c r="AY110" s="106" t="str">
        <f>IF('5、主流烟气检验'!R110="","",IF('5、主流烟气检验'!R110&lt;=8,100,IF(AND('5、主流烟气检验'!R110&gt;=9,'5、主流烟气检验'!R110&lt;=12),80,0)))</f>
        <v/>
      </c>
      <c r="AZ110" s="106" t="str">
        <f>IF('5、主流烟气检验'!S110="","",IF(ABS('5、主流烟气检验'!R110-'5、主流烟气检验'!S110)&lt;=AX110,AY110,0))</f>
        <v/>
      </c>
      <c r="BA110" s="78" t="str">
        <f t="shared" si="8"/>
        <v/>
      </c>
      <c r="BB110" s="106" t="str">
        <f>IF('5、主流烟气检验'!T110="","",IF(('5、主流烟气检验'!T110&lt;=0.4),0.1,IF(AND('5、主流烟气检验'!T110&gt;=0.5,'5、主流烟气检验'!T110&lt;=1),0.2,0.3)))</f>
        <v/>
      </c>
      <c r="BC110" s="106" t="str">
        <f>IF('5、主流烟气检验'!U110="","",IF(ABS('5、主流烟气检验'!T110-'5、主流烟气检验'!U110)&lt;=BB110,100,0))</f>
        <v/>
      </c>
      <c r="BD110" s="106" t="str">
        <f>IF('5、主流烟气检验'!V110="","",IF(('5、主流烟气检验'!V110&lt;=4),1,IF(AND('5、主流烟气检验'!V110&gt;=5,'5、主流烟气检验'!V110&lt;=10),2,3)))</f>
        <v/>
      </c>
      <c r="BE110" s="106" t="str">
        <f>IF('5、主流烟气检验'!V110="","",IF('5、主流烟气检验'!V110&lt;=10,100,IF(AND('5、主流烟气检验'!V110&gt;=11,'5、主流烟气检验'!V110&lt;=15),80,0)))</f>
        <v/>
      </c>
      <c r="BF110" s="109" t="str">
        <f>IF('5、主流烟气检验'!W110="","",IF(ABS('5、主流烟气检验'!W110-'5、主流烟气检验'!V110)&lt;=BD110,BE110,0))</f>
        <v/>
      </c>
      <c r="BG110" s="113" t="str">
        <f ca="1" t="shared" si="9"/>
        <v/>
      </c>
    </row>
    <row r="111" ht="14.25" customHeight="1" spans="2:59">
      <c r="B111" s="77" t="str">
        <f>IF('1、包装标识检验'!B111="","",'1、包装标识检验'!B111)</f>
        <v/>
      </c>
      <c r="C111" s="78" t="str">
        <f>IF('1、包装标识检验'!C111="","",'1、包装标识检验'!C111)</f>
        <v/>
      </c>
      <c r="D111" s="78" t="str">
        <f>IF('1、包装标识检验'!D111="","",'1、包装标识检验'!D111)</f>
        <v/>
      </c>
      <c r="E111" s="78" t="str">
        <f>IF('1、包装标识检验'!E111="","",'1、包装标识检验'!E111)</f>
        <v/>
      </c>
      <c r="F111" s="79" t="str">
        <f>IF('1、包装标识检验'!F111="","",'1、包装标识检验'!F111)</f>
        <v/>
      </c>
      <c r="G111" s="78" t="str">
        <f>IF('1、包装标识检验'!G111="","",'1、包装标识检验'!G111)</f>
        <v/>
      </c>
      <c r="H111" s="78" t="str">
        <f>IF('1、包装标识检验'!H111="","",'1、包装标识检验'!H111)</f>
        <v/>
      </c>
      <c r="I111" s="88" t="str">
        <f>IF('1、包装标识检验'!I111="","",'1、包装标识检验'!I111)</f>
        <v/>
      </c>
      <c r="J111" s="89" t="str">
        <f>IF('1、包装标识检验'!J111="合格","合格",IF('1、包装标识检验'!J111="","",IF('1、包装标识检验'!J111="A类","A类，批否",IF('1、包装标识检验'!J111="B类","B类，合格"))))</f>
        <v/>
      </c>
      <c r="K111" s="90" t="str">
        <f>IF('1、包装标识检验'!J111="","",IF('1、包装标识检验'!J111="合格",100,IF('1、包装标识检验'!J111="A类",0,100-综合判定!J111)))</f>
        <v/>
      </c>
      <c r="L111" s="77" t="str">
        <f ca="1">IF(B111="","",100-SUM(综合判定!P111,综合判定!Q111,综合判定!R111,综合判定!S111,综合判定!T111,综合判定!U111,综合判定!W111,综合判定!V111,综合判定!X111,综合判定!Y111,综合判定!Z111,综合判定!AA111,综合判定!AB111,综合判定!AC111,综合判定!AD111,综合判定!AE111,综合判定!AF111,综合判定!AG111,综合判定!AH111,综合判定!AI111,综合判定!AJ111,综合判定!AK111,综合判定!AL111,综合判定!AM111,综合判定!AN111,综合判定!AO111,综合判定!AP111,综合判定!AQ111,综合判定!AR111,综合判定!AS111))</f>
        <v/>
      </c>
      <c r="M111" s="78" t="str">
        <f ca="1" t="shared" si="6"/>
        <v/>
      </c>
      <c r="N111" s="91" t="str">
        <f ca="1" t="shared" si="7"/>
        <v/>
      </c>
      <c r="O111" s="92"/>
      <c r="P111" s="93" t="str">
        <f>IF('2、物理特性检验'!L111="","",'2、物理特性检验'!L111*0.2)</f>
        <v/>
      </c>
      <c r="Q111" s="95" t="str">
        <f>IF('2、物理特性检验'!O111="","",'2、物理特性检验'!O111*0.5)</f>
        <v/>
      </c>
      <c r="R111" s="95" t="str">
        <f>IF('2、物理特性检验'!R111="","",'2、物理特性检验'!R111*0.2)</f>
        <v/>
      </c>
      <c r="S111" s="95" t="str">
        <f>IF('2、物理特性检验'!U111="","",'2、物理特性检验'!U111*1)</f>
        <v/>
      </c>
      <c r="T111" s="95" t="str">
        <f>IF('2、物理特性检验'!X111="","",'2、物理特性检验'!X111*0.5)</f>
        <v/>
      </c>
      <c r="U111" s="95" t="str">
        <f>IF('2、物理特性检验'!AA111="","",'2、物理特性检验'!AA111*0.2)</f>
        <v/>
      </c>
      <c r="V111" s="95" t="str">
        <f>IF('2、物理特性检验'!AH111="","",IF(('2、物理特性检验'!AH111&gt;13.5)+('2、物理特性检验'!AH111&lt;10.5),6,IF(ABS('2、物理特性检验'!AH111-'2、物理特性检验'!AI111)&gt;1,3,IF(ABS('2、物理特性检验'!AH111-'2、物理特性检验'!AI111)&gt;0.5,2,""))))</f>
        <v/>
      </c>
      <c r="W111" s="95" t="str">
        <f>IF('2、物理特性检验'!AG111="","",'2、物理特性检验'!AG111*15)</f>
        <v/>
      </c>
      <c r="X111" s="95" t="str">
        <f>IF('2、物理特性检验'!AJ111="","",IF(('2、物理特性检验'!AJ111&gt;=3)*('2、物理特性检验'!AL111=0),4,IF(('2、物理特性检验'!AJ111&gt;=3.5)*('2、物理特性检验'!AL111=1),4,"")))</f>
        <v/>
      </c>
      <c r="Y111" s="95" t="str">
        <f>IF('2、物理特性检验'!AK111="","",'2、物理特性检验'!AK111*5)</f>
        <v/>
      </c>
      <c r="Z111" s="97" t="str">
        <f ca="1">IF('3、外观质量检验'!L111="","",SUMIF(外观!$AI:$AJ,'3、外观质量检验'!L111,外观!$AJ:$AJ)*'3、外观质量检验'!M111)</f>
        <v/>
      </c>
      <c r="AA111" s="97" t="str">
        <f ca="1">IF('3、外观质量检验'!O111="","",SUMIF(外观!$AI:$AJ,'3、外观质量检验'!O111,外观!$AJ:$AJ)*'3、外观质量检验'!P111)</f>
        <v/>
      </c>
      <c r="AB111" s="97" t="str">
        <f ca="1">IF('3、外观质量检验'!R111="","",SUMIF(外观!$AI:$AJ,'3、外观质量检验'!R111,外观!$AJ:$AJ)*'3、外观质量检验'!S111)</f>
        <v/>
      </c>
      <c r="AC111" s="97" t="str">
        <f ca="1">IF('3、外观质量检验'!U111="","",SUMIF(外观!$AI:$AJ,'3、外观质量检验'!U111,外观!$AJ:$AJ)*'3、外观质量检验'!V111)</f>
        <v/>
      </c>
      <c r="AD111" s="97" t="str">
        <f ca="1">IF('3、外观质量检验'!X111="","",SUMIF(外观!$AI:$AJ,'3、外观质量检验'!X111,外观!$AJ:$AJ)*'3、外观质量检验'!Y111)</f>
        <v/>
      </c>
      <c r="AE111" s="97" t="str">
        <f ca="1">IF('3、外观质量检验'!AB111="","",SUMIF(外观!$AI:$AJ,'3、外观质量检验'!AB111,外观!$AJ:$AJ)*'3、外观质量检验'!AC111)</f>
        <v/>
      </c>
      <c r="AF111" s="97" t="str">
        <f ca="1">IF('3、外观质量检验'!AE111="","",SUMIF(外观!$AI:$AJ,'3、外观质量检验'!AE111,外观!$AJ:$AJ)*'3、外观质量检验'!AF111)</f>
        <v/>
      </c>
      <c r="AG111" s="97" t="str">
        <f ca="1">IF('3、外观质量检验'!AH111="","",SUMIF(外观!$AI:$AJ,'3、外观质量检验'!AH111,外观!$AJ:$AJ)*'3、外观质量检验'!AI111)</f>
        <v/>
      </c>
      <c r="AH111" s="97" t="str">
        <f ca="1">IF('3、外观质量检验'!AK111="","",SUMIF(外观!$AI:$AJ,'3、外观质量检验'!AK111,外观!$AJ:$AJ)*'3、外观质量检验'!AL111)</f>
        <v/>
      </c>
      <c r="AI111" s="97" t="str">
        <f ca="1">IF('3、外观质量检验'!AN111="","",SUMIF(外观!$AI:$AJ,'3、外观质量检验'!AN111,外观!$AJ:$AJ)*'3、外观质量检验'!AO111)</f>
        <v/>
      </c>
      <c r="AJ111" s="97" t="str">
        <f ca="1">IF('3、外观质量检验'!AR111="","",SUMIF(外观!$AI:$AJ,'3、外观质量检验'!AR111,外观!$AJ:$AJ)*'3、外观质量检验'!AS111)</f>
        <v/>
      </c>
      <c r="AK111" s="97" t="str">
        <f ca="1">IF('3、外观质量检验'!AU111="","",SUMIF(外观!$AI:$AJ,'3、外观质量检验'!AU111,外观!$AJ:$AJ)*'3、外观质量检验'!AV111)</f>
        <v/>
      </c>
      <c r="AL111" s="97" t="str">
        <f ca="1">IF('3、外观质量检验'!AX111="","",SUMIF(外观!$AI:$AJ,'3、外观质量检验'!AX111,外观!$AJ:$AJ)*'3、外观质量检验'!AY111)</f>
        <v/>
      </c>
      <c r="AM111" s="97" t="str">
        <f ca="1">IF('3、外观质量检验'!BA111="","",SUMIF(外观!$AI:$AJ,'3、外观质量检验'!BA111,外观!$AJ:$AJ)*'3、外观质量检验'!BB111)</f>
        <v/>
      </c>
      <c r="AN111" s="97" t="str">
        <f ca="1">IF('3、外观质量检验'!BD111="","",SUMIF(外观!$AI:$AJ,'3、外观质量检验'!BD111,外观!$AJ:$AJ)*'3、外观质量检验'!BE111)</f>
        <v/>
      </c>
      <c r="AO111" s="97" t="str">
        <f ca="1">IF('3、外观质量检验'!BH111="","",SUMIF(外观!$AI:$AJ,'3、外观质量检验'!BH111,外观!$AJ:$AJ)*'3、外观质量检验'!BI111)</f>
        <v/>
      </c>
      <c r="AP111" s="97" t="str">
        <f ca="1">IF('3、外观质量检验'!BK111="","",SUMIF(外观!$AI:$AJ,'3、外观质量检验'!BK111,外观!$AJ:$AJ)*'3、外观质量检验'!BL111)</f>
        <v/>
      </c>
      <c r="AQ111" s="97" t="str">
        <f ca="1">IF('3、外观质量检验'!BN111="","",SUMIF(外观!$AI:$AJ,'3、外观质量检验'!BN111,外观!$AJ:$AJ)*'3、外观质量检验'!BO111)</f>
        <v/>
      </c>
      <c r="AR111" s="97" t="str">
        <f ca="1">IF('3、外观质量检验'!BQ111="","",SUMIF(外观!$AI:$AJ,'3、外观质量检验'!BQ111,外观!$AJ:$AJ)*'3、外观质量检验'!BR111)</f>
        <v/>
      </c>
      <c r="AS111" s="103" t="str">
        <f ca="1">IF('3、外观质量检验'!BT111="","",SUMIF(外观!$AI:$AJ,'3、外观质量检验'!BT111,外观!$AJ:$AJ)*'3、外观质量检验'!BU111)</f>
        <v/>
      </c>
      <c r="AT111" s="104" t="str">
        <f>IF(('4、感官质量检验'!L111="")+('4、感官质量检验'!M111="")+('4、感官质量检验'!N111="")+('4、感官质量检验'!O111="")+('4、感官质量检验'!P111="")+('4、感官质量检验'!Q111=""),"",SUM('4、感官质量检验'!L111:Q111))</f>
        <v/>
      </c>
      <c r="AU111" s="105" t="str">
        <f>IF('4、感官质量检验'!K111="","",'4、感官质量检验'!K111)</f>
        <v/>
      </c>
      <c r="AV111" s="106" t="str">
        <f>IF('4、感官质量检验'!D111="","",IF('4、感官质量检验'!D111="一类",85,IF('4、感官质量检验'!D111="二、三类",75,60)))</f>
        <v/>
      </c>
      <c r="AW111" s="109" t="str">
        <f>IF(AND(综合判定!AT111="",'4、感官质量检验'!K111=""),"",IF(OR('4、感官质量检验'!K111="异味",'4、感官质量检验'!K111="霉变",'4、感官质量检验'!K111="异味及霉变",综合判定!AT111&lt;AV111),"A类缺陷，批否",IF(综合判定!AT111&lt;('4、感官质量检验'!J111-2),"B类","合格")))</f>
        <v/>
      </c>
      <c r="AX111" s="110" t="str">
        <f>IF('5、主流烟气检验'!R111="","",IF(('5、主流烟气检验'!R111&lt;=4),1,IF(AND('5、主流烟气检验'!R111&gt;=5,'5、主流烟气检验'!R111&lt;=9),1.5,2)))</f>
        <v/>
      </c>
      <c r="AY111" s="106" t="str">
        <f>IF('5、主流烟气检验'!R111="","",IF('5、主流烟气检验'!R111&lt;=8,100,IF(AND('5、主流烟气检验'!R111&gt;=9,'5、主流烟气检验'!R111&lt;=12),80,0)))</f>
        <v/>
      </c>
      <c r="AZ111" s="106" t="str">
        <f>IF('5、主流烟气检验'!S111="","",IF(ABS('5、主流烟气检验'!R111-'5、主流烟气检验'!S111)&lt;=AX111,AY111,0))</f>
        <v/>
      </c>
      <c r="BA111" s="78" t="str">
        <f t="shared" si="8"/>
        <v/>
      </c>
      <c r="BB111" s="106" t="str">
        <f>IF('5、主流烟气检验'!T111="","",IF(('5、主流烟气检验'!T111&lt;=0.4),0.1,IF(AND('5、主流烟气检验'!T111&gt;=0.5,'5、主流烟气检验'!T111&lt;=1),0.2,0.3)))</f>
        <v/>
      </c>
      <c r="BC111" s="106" t="str">
        <f>IF('5、主流烟气检验'!U111="","",IF(ABS('5、主流烟气检验'!T111-'5、主流烟气检验'!U111)&lt;=BB111,100,0))</f>
        <v/>
      </c>
      <c r="BD111" s="106" t="str">
        <f>IF('5、主流烟气检验'!V111="","",IF(('5、主流烟气检验'!V111&lt;=4),1,IF(AND('5、主流烟气检验'!V111&gt;=5,'5、主流烟气检验'!V111&lt;=10),2,3)))</f>
        <v/>
      </c>
      <c r="BE111" s="106" t="str">
        <f>IF('5、主流烟气检验'!V111="","",IF('5、主流烟气检验'!V111&lt;=10,100,IF(AND('5、主流烟气检验'!V111&gt;=11,'5、主流烟气检验'!V111&lt;=15),80,0)))</f>
        <v/>
      </c>
      <c r="BF111" s="109" t="str">
        <f>IF('5、主流烟气检验'!W111="","",IF(ABS('5、主流烟气检验'!W111-'5、主流烟气检验'!V111)&lt;=BD111,BE111,0))</f>
        <v/>
      </c>
      <c r="BG111" s="113" t="str">
        <f ca="1" t="shared" si="9"/>
        <v/>
      </c>
    </row>
    <row r="112" ht="14.25" customHeight="1" spans="2:59">
      <c r="B112" s="77" t="str">
        <f>IF('1、包装标识检验'!B112="","",'1、包装标识检验'!B112)</f>
        <v/>
      </c>
      <c r="C112" s="78" t="str">
        <f>IF('1、包装标识检验'!C112="","",'1、包装标识检验'!C112)</f>
        <v/>
      </c>
      <c r="D112" s="78" t="str">
        <f>IF('1、包装标识检验'!D112="","",'1、包装标识检验'!D112)</f>
        <v/>
      </c>
      <c r="E112" s="78" t="str">
        <f>IF('1、包装标识检验'!E112="","",'1、包装标识检验'!E112)</f>
        <v/>
      </c>
      <c r="F112" s="79" t="str">
        <f>IF('1、包装标识检验'!F112="","",'1、包装标识检验'!F112)</f>
        <v/>
      </c>
      <c r="G112" s="78" t="str">
        <f>IF('1、包装标识检验'!G112="","",'1、包装标识检验'!G112)</f>
        <v/>
      </c>
      <c r="H112" s="78" t="str">
        <f>IF('1、包装标识检验'!H112="","",'1、包装标识检验'!H112)</f>
        <v/>
      </c>
      <c r="I112" s="88" t="str">
        <f>IF('1、包装标识检验'!I112="","",'1、包装标识检验'!I112)</f>
        <v/>
      </c>
      <c r="J112" s="89" t="str">
        <f>IF('1、包装标识检验'!J112="合格","合格",IF('1、包装标识检验'!J112="","",IF('1、包装标识检验'!J112="A类","A类，批否",IF('1、包装标识检验'!J112="B类","B类，合格"))))</f>
        <v/>
      </c>
      <c r="K112" s="90" t="str">
        <f>IF('1、包装标识检验'!J112="","",IF('1、包装标识检验'!J112="合格",100,IF('1、包装标识检验'!J112="A类",0,100-综合判定!J112)))</f>
        <v/>
      </c>
      <c r="L112" s="77" t="str">
        <f ca="1">IF(B112="","",100-SUM(综合判定!P112,综合判定!Q112,综合判定!R112,综合判定!S112,综合判定!T112,综合判定!U112,综合判定!W112,综合判定!V112,综合判定!X112,综合判定!Y112,综合判定!Z112,综合判定!AA112,综合判定!AB112,综合判定!AC112,综合判定!AD112,综合判定!AE112,综合判定!AF112,综合判定!AG112,综合判定!AH112,综合判定!AI112,综合判定!AJ112,综合判定!AK112,综合判定!AL112,综合判定!AM112,综合判定!AN112,综合判定!AO112,综合判定!AP112,综合判定!AQ112,综合判定!AR112,综合判定!AS112))</f>
        <v/>
      </c>
      <c r="M112" s="78" t="str">
        <f ca="1" t="shared" si="6"/>
        <v/>
      </c>
      <c r="N112" s="91" t="str">
        <f ca="1" t="shared" si="7"/>
        <v/>
      </c>
      <c r="O112" s="92"/>
      <c r="P112" s="93" t="str">
        <f>IF('2、物理特性检验'!L112="","",'2、物理特性检验'!L112*0.2)</f>
        <v/>
      </c>
      <c r="Q112" s="95" t="str">
        <f>IF('2、物理特性检验'!O112="","",'2、物理特性检验'!O112*0.5)</f>
        <v/>
      </c>
      <c r="R112" s="95" t="str">
        <f>IF('2、物理特性检验'!R112="","",'2、物理特性检验'!R112*0.2)</f>
        <v/>
      </c>
      <c r="S112" s="95" t="str">
        <f>IF('2、物理特性检验'!U112="","",'2、物理特性检验'!U112*1)</f>
        <v/>
      </c>
      <c r="T112" s="95" t="str">
        <f>IF('2、物理特性检验'!X112="","",'2、物理特性检验'!X112*0.5)</f>
        <v/>
      </c>
      <c r="U112" s="95" t="str">
        <f>IF('2、物理特性检验'!AA112="","",'2、物理特性检验'!AA112*0.2)</f>
        <v/>
      </c>
      <c r="V112" s="95" t="str">
        <f>IF('2、物理特性检验'!AH112="","",IF(('2、物理特性检验'!AH112&gt;13.5)+('2、物理特性检验'!AH112&lt;10.5),6,IF(ABS('2、物理特性检验'!AH112-'2、物理特性检验'!AI112)&gt;1,3,IF(ABS('2、物理特性检验'!AH112-'2、物理特性检验'!AI112)&gt;0.5,2,""))))</f>
        <v/>
      </c>
      <c r="W112" s="95" t="str">
        <f>IF('2、物理特性检验'!AG112="","",'2、物理特性检验'!AG112*15)</f>
        <v/>
      </c>
      <c r="X112" s="95" t="str">
        <f>IF('2、物理特性检验'!AJ112="","",IF(('2、物理特性检验'!AJ112&gt;=3)*('2、物理特性检验'!AL112=0),4,IF(('2、物理特性检验'!AJ112&gt;=3.5)*('2、物理特性检验'!AL112=1),4,"")))</f>
        <v/>
      </c>
      <c r="Y112" s="95" t="str">
        <f>IF('2、物理特性检验'!AK112="","",'2、物理特性检验'!AK112*5)</f>
        <v/>
      </c>
      <c r="Z112" s="97" t="str">
        <f ca="1">IF('3、外观质量检验'!L112="","",SUMIF(外观!$AI:$AJ,'3、外观质量检验'!L112,外观!$AJ:$AJ)*'3、外观质量检验'!M112)</f>
        <v/>
      </c>
      <c r="AA112" s="97" t="str">
        <f ca="1">IF('3、外观质量检验'!O112="","",SUMIF(外观!$AI:$AJ,'3、外观质量检验'!O112,外观!$AJ:$AJ)*'3、外观质量检验'!P112)</f>
        <v/>
      </c>
      <c r="AB112" s="97" t="str">
        <f ca="1">IF('3、外观质量检验'!R112="","",SUMIF(外观!$AI:$AJ,'3、外观质量检验'!R112,外观!$AJ:$AJ)*'3、外观质量检验'!S112)</f>
        <v/>
      </c>
      <c r="AC112" s="97" t="str">
        <f ca="1">IF('3、外观质量检验'!U112="","",SUMIF(外观!$AI:$AJ,'3、外观质量检验'!U112,外观!$AJ:$AJ)*'3、外观质量检验'!V112)</f>
        <v/>
      </c>
      <c r="AD112" s="97" t="str">
        <f ca="1">IF('3、外观质量检验'!X112="","",SUMIF(外观!$AI:$AJ,'3、外观质量检验'!X112,外观!$AJ:$AJ)*'3、外观质量检验'!Y112)</f>
        <v/>
      </c>
      <c r="AE112" s="97" t="str">
        <f ca="1">IF('3、外观质量检验'!AB112="","",SUMIF(外观!$AI:$AJ,'3、外观质量检验'!AB112,外观!$AJ:$AJ)*'3、外观质量检验'!AC112)</f>
        <v/>
      </c>
      <c r="AF112" s="97" t="str">
        <f ca="1">IF('3、外观质量检验'!AE112="","",SUMIF(外观!$AI:$AJ,'3、外观质量检验'!AE112,外观!$AJ:$AJ)*'3、外观质量检验'!AF112)</f>
        <v/>
      </c>
      <c r="AG112" s="97" t="str">
        <f ca="1">IF('3、外观质量检验'!AH112="","",SUMIF(外观!$AI:$AJ,'3、外观质量检验'!AH112,外观!$AJ:$AJ)*'3、外观质量检验'!AI112)</f>
        <v/>
      </c>
      <c r="AH112" s="97" t="str">
        <f ca="1">IF('3、外观质量检验'!AK112="","",SUMIF(外观!$AI:$AJ,'3、外观质量检验'!AK112,外观!$AJ:$AJ)*'3、外观质量检验'!AL112)</f>
        <v/>
      </c>
      <c r="AI112" s="97" t="str">
        <f ca="1">IF('3、外观质量检验'!AN112="","",SUMIF(外观!$AI:$AJ,'3、外观质量检验'!AN112,外观!$AJ:$AJ)*'3、外观质量检验'!AO112)</f>
        <v/>
      </c>
      <c r="AJ112" s="97" t="str">
        <f ca="1">IF('3、外观质量检验'!AR112="","",SUMIF(外观!$AI:$AJ,'3、外观质量检验'!AR112,外观!$AJ:$AJ)*'3、外观质量检验'!AS112)</f>
        <v/>
      </c>
      <c r="AK112" s="97" t="str">
        <f ca="1">IF('3、外观质量检验'!AU112="","",SUMIF(外观!$AI:$AJ,'3、外观质量检验'!AU112,外观!$AJ:$AJ)*'3、外观质量检验'!AV112)</f>
        <v/>
      </c>
      <c r="AL112" s="97" t="str">
        <f ca="1">IF('3、外观质量检验'!AX112="","",SUMIF(外观!$AI:$AJ,'3、外观质量检验'!AX112,外观!$AJ:$AJ)*'3、外观质量检验'!AY112)</f>
        <v/>
      </c>
      <c r="AM112" s="97" t="str">
        <f ca="1">IF('3、外观质量检验'!BA112="","",SUMIF(外观!$AI:$AJ,'3、外观质量检验'!BA112,外观!$AJ:$AJ)*'3、外观质量检验'!BB112)</f>
        <v/>
      </c>
      <c r="AN112" s="97" t="str">
        <f ca="1">IF('3、外观质量检验'!BD112="","",SUMIF(外观!$AI:$AJ,'3、外观质量检验'!BD112,外观!$AJ:$AJ)*'3、外观质量检验'!BE112)</f>
        <v/>
      </c>
      <c r="AO112" s="97" t="str">
        <f ca="1">IF('3、外观质量检验'!BH112="","",SUMIF(外观!$AI:$AJ,'3、外观质量检验'!BH112,外观!$AJ:$AJ)*'3、外观质量检验'!BI112)</f>
        <v/>
      </c>
      <c r="AP112" s="97" t="str">
        <f ca="1">IF('3、外观质量检验'!BK112="","",SUMIF(外观!$AI:$AJ,'3、外观质量检验'!BK112,外观!$AJ:$AJ)*'3、外观质量检验'!BL112)</f>
        <v/>
      </c>
      <c r="AQ112" s="97" t="str">
        <f ca="1">IF('3、外观质量检验'!BN112="","",SUMIF(外观!$AI:$AJ,'3、外观质量检验'!BN112,外观!$AJ:$AJ)*'3、外观质量检验'!BO112)</f>
        <v/>
      </c>
      <c r="AR112" s="97" t="str">
        <f ca="1">IF('3、外观质量检验'!BQ112="","",SUMIF(外观!$AI:$AJ,'3、外观质量检验'!BQ112,外观!$AJ:$AJ)*'3、外观质量检验'!BR112)</f>
        <v/>
      </c>
      <c r="AS112" s="103" t="str">
        <f ca="1">IF('3、外观质量检验'!BT112="","",SUMIF(外观!$AI:$AJ,'3、外观质量检验'!BT112,外观!$AJ:$AJ)*'3、外观质量检验'!BU112)</f>
        <v/>
      </c>
      <c r="AT112" s="104" t="str">
        <f>IF(('4、感官质量检验'!L112="")+('4、感官质量检验'!M112="")+('4、感官质量检验'!N112="")+('4、感官质量检验'!O112="")+('4、感官质量检验'!P112="")+('4、感官质量检验'!Q112=""),"",SUM('4、感官质量检验'!L112:Q112))</f>
        <v/>
      </c>
      <c r="AU112" s="105" t="str">
        <f>IF('4、感官质量检验'!K112="","",'4、感官质量检验'!K112)</f>
        <v/>
      </c>
      <c r="AV112" s="106" t="str">
        <f>IF('4、感官质量检验'!D112="","",IF('4、感官质量检验'!D112="一类",85,IF('4、感官质量检验'!D112="二、三类",75,60)))</f>
        <v/>
      </c>
      <c r="AW112" s="109" t="str">
        <f>IF(AND(综合判定!AT112="",'4、感官质量检验'!K112=""),"",IF(OR('4、感官质量检验'!K112="异味",'4、感官质量检验'!K112="霉变",'4、感官质量检验'!K112="异味及霉变",综合判定!AT112&lt;AV112),"A类缺陷，批否",IF(综合判定!AT112&lt;('4、感官质量检验'!J112-2),"B类","合格")))</f>
        <v/>
      </c>
      <c r="AX112" s="110" t="str">
        <f>IF('5、主流烟气检验'!R112="","",IF(('5、主流烟气检验'!R112&lt;=4),1,IF(AND('5、主流烟气检验'!R112&gt;=5,'5、主流烟气检验'!R112&lt;=9),1.5,2)))</f>
        <v/>
      </c>
      <c r="AY112" s="106" t="str">
        <f>IF('5、主流烟气检验'!R112="","",IF('5、主流烟气检验'!R112&lt;=8,100,IF(AND('5、主流烟气检验'!R112&gt;=9,'5、主流烟气检验'!R112&lt;=12),80,0)))</f>
        <v/>
      </c>
      <c r="AZ112" s="106" t="str">
        <f>IF('5、主流烟气检验'!S112="","",IF(ABS('5、主流烟气检验'!R112-'5、主流烟气检验'!S112)&lt;=AX112,AY112,0))</f>
        <v/>
      </c>
      <c r="BA112" s="78" t="str">
        <f t="shared" si="8"/>
        <v/>
      </c>
      <c r="BB112" s="106" t="str">
        <f>IF('5、主流烟气检验'!T112="","",IF(('5、主流烟气检验'!T112&lt;=0.4),0.1,IF(AND('5、主流烟气检验'!T112&gt;=0.5,'5、主流烟气检验'!T112&lt;=1),0.2,0.3)))</f>
        <v/>
      </c>
      <c r="BC112" s="106" t="str">
        <f>IF('5、主流烟气检验'!U112="","",IF(ABS('5、主流烟气检验'!T112-'5、主流烟气检验'!U112)&lt;=BB112,100,0))</f>
        <v/>
      </c>
      <c r="BD112" s="106" t="str">
        <f>IF('5、主流烟气检验'!V112="","",IF(('5、主流烟气检验'!V112&lt;=4),1,IF(AND('5、主流烟气检验'!V112&gt;=5,'5、主流烟气检验'!V112&lt;=10),2,3)))</f>
        <v/>
      </c>
      <c r="BE112" s="106" t="str">
        <f>IF('5、主流烟气检验'!V112="","",IF('5、主流烟气检验'!V112&lt;=10,100,IF(AND('5、主流烟气检验'!V112&gt;=11,'5、主流烟气检验'!V112&lt;=15),80,0)))</f>
        <v/>
      </c>
      <c r="BF112" s="109" t="str">
        <f>IF('5、主流烟气检验'!W112="","",IF(ABS('5、主流烟气检验'!W112-'5、主流烟气检验'!V112)&lt;=BD112,BE112,0))</f>
        <v/>
      </c>
      <c r="BG112" s="113" t="str">
        <f ca="1" t="shared" si="9"/>
        <v/>
      </c>
    </row>
    <row r="113" ht="14.25" customHeight="1" spans="2:59">
      <c r="B113" s="77" t="str">
        <f>IF('1、包装标识检验'!B113="","",'1、包装标识检验'!B113)</f>
        <v/>
      </c>
      <c r="C113" s="78" t="str">
        <f>IF('1、包装标识检验'!C113="","",'1、包装标识检验'!C113)</f>
        <v/>
      </c>
      <c r="D113" s="78" t="str">
        <f>IF('1、包装标识检验'!D113="","",'1、包装标识检验'!D113)</f>
        <v/>
      </c>
      <c r="E113" s="78" t="str">
        <f>IF('1、包装标识检验'!E113="","",'1、包装标识检验'!E113)</f>
        <v/>
      </c>
      <c r="F113" s="79" t="str">
        <f>IF('1、包装标识检验'!F113="","",'1、包装标识检验'!F113)</f>
        <v/>
      </c>
      <c r="G113" s="78" t="str">
        <f>IF('1、包装标识检验'!G113="","",'1、包装标识检验'!G113)</f>
        <v/>
      </c>
      <c r="H113" s="78" t="str">
        <f>IF('1、包装标识检验'!H113="","",'1、包装标识检验'!H113)</f>
        <v/>
      </c>
      <c r="I113" s="88" t="str">
        <f>IF('1、包装标识检验'!I113="","",'1、包装标识检验'!I113)</f>
        <v/>
      </c>
      <c r="J113" s="89" t="str">
        <f>IF('1、包装标识检验'!J113="合格","合格",IF('1、包装标识检验'!J113="","",IF('1、包装标识检验'!J113="A类","A类，批否",IF('1、包装标识检验'!J113="B类","B类，合格"))))</f>
        <v/>
      </c>
      <c r="K113" s="90" t="str">
        <f>IF('1、包装标识检验'!J113="","",IF('1、包装标识检验'!J113="合格",100,IF('1、包装标识检验'!J113="A类",0,100-综合判定!J113)))</f>
        <v/>
      </c>
      <c r="L113" s="77" t="str">
        <f ca="1">IF(B113="","",100-SUM(综合判定!P113,综合判定!Q113,综合判定!R113,综合判定!S113,综合判定!T113,综合判定!U113,综合判定!W113,综合判定!V113,综合判定!X113,综合判定!Y113,综合判定!Z113,综合判定!AA113,综合判定!AB113,综合判定!AC113,综合判定!AD113,综合判定!AE113,综合判定!AF113,综合判定!AG113,综合判定!AH113,综合判定!AI113,综合判定!AJ113,综合判定!AK113,综合判定!AL113,综合判定!AM113,综合判定!AN113,综合判定!AO113,综合判定!AP113,综合判定!AQ113,综合判定!AR113,综合判定!AS113))</f>
        <v/>
      </c>
      <c r="M113" s="78" t="str">
        <f ca="1" t="shared" si="6"/>
        <v/>
      </c>
      <c r="N113" s="91" t="str">
        <f ca="1" t="shared" si="7"/>
        <v/>
      </c>
      <c r="O113" s="92"/>
      <c r="P113" s="93" t="str">
        <f>IF('2、物理特性检验'!L113="","",'2、物理特性检验'!L113*0.2)</f>
        <v/>
      </c>
      <c r="Q113" s="95" t="str">
        <f>IF('2、物理特性检验'!O113="","",'2、物理特性检验'!O113*0.5)</f>
        <v/>
      </c>
      <c r="R113" s="95" t="str">
        <f>IF('2、物理特性检验'!R113="","",'2、物理特性检验'!R113*0.2)</f>
        <v/>
      </c>
      <c r="S113" s="95" t="str">
        <f>IF('2、物理特性检验'!U113="","",'2、物理特性检验'!U113*1)</f>
        <v/>
      </c>
      <c r="T113" s="95" t="str">
        <f>IF('2、物理特性检验'!X113="","",'2、物理特性检验'!X113*0.5)</f>
        <v/>
      </c>
      <c r="U113" s="95" t="str">
        <f>IF('2、物理特性检验'!AA113="","",'2、物理特性检验'!AA113*0.2)</f>
        <v/>
      </c>
      <c r="V113" s="95" t="str">
        <f>IF('2、物理特性检验'!AH113="","",IF(('2、物理特性检验'!AH113&gt;13.5)+('2、物理特性检验'!AH113&lt;10.5),6,IF(ABS('2、物理特性检验'!AH113-'2、物理特性检验'!AI113)&gt;1,3,IF(ABS('2、物理特性检验'!AH113-'2、物理特性检验'!AI113)&gt;0.5,2,""))))</f>
        <v/>
      </c>
      <c r="W113" s="95" t="str">
        <f>IF('2、物理特性检验'!AG113="","",'2、物理特性检验'!AG113*15)</f>
        <v/>
      </c>
      <c r="X113" s="95" t="str">
        <f>IF('2、物理特性检验'!AJ113="","",IF(('2、物理特性检验'!AJ113&gt;=3)*('2、物理特性检验'!AL113=0),4,IF(('2、物理特性检验'!AJ113&gt;=3.5)*('2、物理特性检验'!AL113=1),4,"")))</f>
        <v/>
      </c>
      <c r="Y113" s="95" t="str">
        <f>IF('2、物理特性检验'!AK113="","",'2、物理特性检验'!AK113*5)</f>
        <v/>
      </c>
      <c r="Z113" s="97" t="str">
        <f ca="1">IF('3、外观质量检验'!L113="","",SUMIF(外观!$AI:$AJ,'3、外观质量检验'!L113,外观!$AJ:$AJ)*'3、外观质量检验'!M113)</f>
        <v/>
      </c>
      <c r="AA113" s="97" t="str">
        <f ca="1">IF('3、外观质量检验'!O113="","",SUMIF(外观!$AI:$AJ,'3、外观质量检验'!O113,外观!$AJ:$AJ)*'3、外观质量检验'!P113)</f>
        <v/>
      </c>
      <c r="AB113" s="97" t="str">
        <f ca="1">IF('3、外观质量检验'!R113="","",SUMIF(外观!$AI:$AJ,'3、外观质量检验'!R113,外观!$AJ:$AJ)*'3、外观质量检验'!S113)</f>
        <v/>
      </c>
      <c r="AC113" s="97" t="str">
        <f ca="1">IF('3、外观质量检验'!U113="","",SUMIF(外观!$AI:$AJ,'3、外观质量检验'!U113,外观!$AJ:$AJ)*'3、外观质量检验'!V113)</f>
        <v/>
      </c>
      <c r="AD113" s="97" t="str">
        <f ca="1">IF('3、外观质量检验'!X113="","",SUMIF(外观!$AI:$AJ,'3、外观质量检验'!X113,外观!$AJ:$AJ)*'3、外观质量检验'!Y113)</f>
        <v/>
      </c>
      <c r="AE113" s="97" t="str">
        <f ca="1">IF('3、外观质量检验'!AB113="","",SUMIF(外观!$AI:$AJ,'3、外观质量检验'!AB113,外观!$AJ:$AJ)*'3、外观质量检验'!AC113)</f>
        <v/>
      </c>
      <c r="AF113" s="97" t="str">
        <f ca="1">IF('3、外观质量检验'!AE113="","",SUMIF(外观!$AI:$AJ,'3、外观质量检验'!AE113,外观!$AJ:$AJ)*'3、外观质量检验'!AF113)</f>
        <v/>
      </c>
      <c r="AG113" s="97" t="str">
        <f ca="1">IF('3、外观质量检验'!AH113="","",SUMIF(外观!$AI:$AJ,'3、外观质量检验'!AH113,外观!$AJ:$AJ)*'3、外观质量检验'!AI113)</f>
        <v/>
      </c>
      <c r="AH113" s="97" t="str">
        <f ca="1">IF('3、外观质量检验'!AK113="","",SUMIF(外观!$AI:$AJ,'3、外观质量检验'!AK113,外观!$AJ:$AJ)*'3、外观质量检验'!AL113)</f>
        <v/>
      </c>
      <c r="AI113" s="97" t="str">
        <f ca="1">IF('3、外观质量检验'!AN113="","",SUMIF(外观!$AI:$AJ,'3、外观质量检验'!AN113,外观!$AJ:$AJ)*'3、外观质量检验'!AO113)</f>
        <v/>
      </c>
      <c r="AJ113" s="97" t="str">
        <f ca="1">IF('3、外观质量检验'!AR113="","",SUMIF(外观!$AI:$AJ,'3、外观质量检验'!AR113,外观!$AJ:$AJ)*'3、外观质量检验'!AS113)</f>
        <v/>
      </c>
      <c r="AK113" s="97" t="str">
        <f ca="1">IF('3、外观质量检验'!AU113="","",SUMIF(外观!$AI:$AJ,'3、外观质量检验'!AU113,外观!$AJ:$AJ)*'3、外观质量检验'!AV113)</f>
        <v/>
      </c>
      <c r="AL113" s="97" t="str">
        <f ca="1">IF('3、外观质量检验'!AX113="","",SUMIF(外观!$AI:$AJ,'3、外观质量检验'!AX113,外观!$AJ:$AJ)*'3、外观质量检验'!AY113)</f>
        <v/>
      </c>
      <c r="AM113" s="97" t="str">
        <f ca="1">IF('3、外观质量检验'!BA113="","",SUMIF(外观!$AI:$AJ,'3、外观质量检验'!BA113,外观!$AJ:$AJ)*'3、外观质量检验'!BB113)</f>
        <v/>
      </c>
      <c r="AN113" s="97" t="str">
        <f ca="1">IF('3、外观质量检验'!BD113="","",SUMIF(外观!$AI:$AJ,'3、外观质量检验'!BD113,外观!$AJ:$AJ)*'3、外观质量检验'!BE113)</f>
        <v/>
      </c>
      <c r="AO113" s="97" t="str">
        <f ca="1">IF('3、外观质量检验'!BH113="","",SUMIF(外观!$AI:$AJ,'3、外观质量检验'!BH113,外观!$AJ:$AJ)*'3、外观质量检验'!BI113)</f>
        <v/>
      </c>
      <c r="AP113" s="97" t="str">
        <f ca="1">IF('3、外观质量检验'!BK113="","",SUMIF(外观!$AI:$AJ,'3、外观质量检验'!BK113,外观!$AJ:$AJ)*'3、外观质量检验'!BL113)</f>
        <v/>
      </c>
      <c r="AQ113" s="97" t="str">
        <f ca="1">IF('3、外观质量检验'!BN113="","",SUMIF(外观!$AI:$AJ,'3、外观质量检验'!BN113,外观!$AJ:$AJ)*'3、外观质量检验'!BO113)</f>
        <v/>
      </c>
      <c r="AR113" s="97" t="str">
        <f ca="1">IF('3、外观质量检验'!BQ113="","",SUMIF(外观!$AI:$AJ,'3、外观质量检验'!BQ113,外观!$AJ:$AJ)*'3、外观质量检验'!BR113)</f>
        <v/>
      </c>
      <c r="AS113" s="103" t="str">
        <f ca="1">IF('3、外观质量检验'!BT113="","",SUMIF(外观!$AI:$AJ,'3、外观质量检验'!BT113,外观!$AJ:$AJ)*'3、外观质量检验'!BU113)</f>
        <v/>
      </c>
      <c r="AT113" s="104" t="str">
        <f>IF(('4、感官质量检验'!L113="")+('4、感官质量检验'!M113="")+('4、感官质量检验'!N113="")+('4、感官质量检验'!O113="")+('4、感官质量检验'!P113="")+('4、感官质量检验'!Q113=""),"",SUM('4、感官质量检验'!L113:Q113))</f>
        <v/>
      </c>
      <c r="AU113" s="105" t="str">
        <f>IF('4、感官质量检验'!K113="","",'4、感官质量检验'!K113)</f>
        <v/>
      </c>
      <c r="AV113" s="106" t="str">
        <f>IF('4、感官质量检验'!D113="","",IF('4、感官质量检验'!D113="一类",85,IF('4、感官质量检验'!D113="二、三类",75,60)))</f>
        <v/>
      </c>
      <c r="AW113" s="109" t="str">
        <f>IF(AND(综合判定!AT113="",'4、感官质量检验'!K113=""),"",IF(OR('4、感官质量检验'!K113="异味",'4、感官质量检验'!K113="霉变",'4、感官质量检验'!K113="异味及霉变",综合判定!AT113&lt;AV113),"A类缺陷，批否",IF(综合判定!AT113&lt;('4、感官质量检验'!J113-2),"B类","合格")))</f>
        <v/>
      </c>
      <c r="AX113" s="110" t="str">
        <f>IF('5、主流烟气检验'!R113="","",IF(('5、主流烟气检验'!R113&lt;=4),1,IF(AND('5、主流烟气检验'!R113&gt;=5,'5、主流烟气检验'!R113&lt;=9),1.5,2)))</f>
        <v/>
      </c>
      <c r="AY113" s="106" t="str">
        <f>IF('5、主流烟气检验'!R113="","",IF('5、主流烟气检验'!R113&lt;=8,100,IF(AND('5、主流烟气检验'!R113&gt;=9,'5、主流烟气检验'!R113&lt;=12),80,0)))</f>
        <v/>
      </c>
      <c r="AZ113" s="106" t="str">
        <f>IF('5、主流烟气检验'!S113="","",IF(ABS('5、主流烟气检验'!R113-'5、主流烟气检验'!S113)&lt;=AX113,AY113,0))</f>
        <v/>
      </c>
      <c r="BA113" s="78" t="str">
        <f t="shared" si="8"/>
        <v/>
      </c>
      <c r="BB113" s="106" t="str">
        <f>IF('5、主流烟气检验'!T113="","",IF(('5、主流烟气检验'!T113&lt;=0.4),0.1,IF(AND('5、主流烟气检验'!T113&gt;=0.5,'5、主流烟气检验'!T113&lt;=1),0.2,0.3)))</f>
        <v/>
      </c>
      <c r="BC113" s="106" t="str">
        <f>IF('5、主流烟气检验'!U113="","",IF(ABS('5、主流烟气检验'!T113-'5、主流烟气检验'!U113)&lt;=BB113,100,0))</f>
        <v/>
      </c>
      <c r="BD113" s="106" t="str">
        <f>IF('5、主流烟气检验'!V113="","",IF(('5、主流烟气检验'!V113&lt;=4),1,IF(AND('5、主流烟气检验'!V113&gt;=5,'5、主流烟气检验'!V113&lt;=10),2,3)))</f>
        <v/>
      </c>
      <c r="BE113" s="106" t="str">
        <f>IF('5、主流烟气检验'!V113="","",IF('5、主流烟气检验'!V113&lt;=10,100,IF(AND('5、主流烟气检验'!V113&gt;=11,'5、主流烟气检验'!V113&lt;=15),80,0)))</f>
        <v/>
      </c>
      <c r="BF113" s="109" t="str">
        <f>IF('5、主流烟气检验'!W113="","",IF(ABS('5、主流烟气检验'!W113-'5、主流烟气检验'!V113)&lt;=BD113,BE113,0))</f>
        <v/>
      </c>
      <c r="BG113" s="113" t="str">
        <f ca="1" t="shared" si="9"/>
        <v/>
      </c>
    </row>
    <row r="114" ht="14.25" customHeight="1" spans="2:59">
      <c r="B114" s="77" t="str">
        <f>IF('1、包装标识检验'!B114="","",'1、包装标识检验'!B114)</f>
        <v/>
      </c>
      <c r="C114" s="78" t="str">
        <f>IF('1、包装标识检验'!C114="","",'1、包装标识检验'!C114)</f>
        <v/>
      </c>
      <c r="D114" s="78" t="str">
        <f>IF('1、包装标识检验'!D114="","",'1、包装标识检验'!D114)</f>
        <v/>
      </c>
      <c r="E114" s="78" t="str">
        <f>IF('1、包装标识检验'!E114="","",'1、包装标识检验'!E114)</f>
        <v/>
      </c>
      <c r="F114" s="79" t="str">
        <f>IF('1、包装标识检验'!F114="","",'1、包装标识检验'!F114)</f>
        <v/>
      </c>
      <c r="G114" s="78" t="str">
        <f>IF('1、包装标识检验'!G114="","",'1、包装标识检验'!G114)</f>
        <v/>
      </c>
      <c r="H114" s="78" t="str">
        <f>IF('1、包装标识检验'!H114="","",'1、包装标识检验'!H114)</f>
        <v/>
      </c>
      <c r="I114" s="88" t="str">
        <f>IF('1、包装标识检验'!I114="","",'1、包装标识检验'!I114)</f>
        <v/>
      </c>
      <c r="J114" s="89" t="str">
        <f>IF('1、包装标识检验'!J114="合格","合格",IF('1、包装标识检验'!J114="","",IF('1、包装标识检验'!J114="A类","A类，批否",IF('1、包装标识检验'!J114="B类","B类，合格"))))</f>
        <v/>
      </c>
      <c r="K114" s="90" t="str">
        <f>IF('1、包装标识检验'!J114="","",IF('1、包装标识检验'!J114="合格",100,IF('1、包装标识检验'!J114="A类",0,100-综合判定!J114)))</f>
        <v/>
      </c>
      <c r="L114" s="77" t="str">
        <f ca="1">IF(B114="","",100-SUM(综合判定!P114,综合判定!Q114,综合判定!R114,综合判定!S114,综合判定!T114,综合判定!U114,综合判定!W114,综合判定!V114,综合判定!X114,综合判定!Y114,综合判定!Z114,综合判定!AA114,综合判定!AB114,综合判定!AC114,综合判定!AD114,综合判定!AE114,综合判定!AF114,综合判定!AG114,综合判定!AH114,综合判定!AI114,综合判定!AJ114,综合判定!AK114,综合判定!AL114,综合判定!AM114,综合判定!AN114,综合判定!AO114,综合判定!AP114,综合判定!AQ114,综合判定!AR114,综合判定!AS114))</f>
        <v/>
      </c>
      <c r="M114" s="78" t="str">
        <f ca="1" t="shared" si="6"/>
        <v/>
      </c>
      <c r="N114" s="91" t="str">
        <f ca="1" t="shared" si="7"/>
        <v/>
      </c>
      <c r="O114" s="92"/>
      <c r="P114" s="93" t="str">
        <f>IF('2、物理特性检验'!L114="","",'2、物理特性检验'!L114*0.2)</f>
        <v/>
      </c>
      <c r="Q114" s="95" t="str">
        <f>IF('2、物理特性检验'!O114="","",'2、物理特性检验'!O114*0.5)</f>
        <v/>
      </c>
      <c r="R114" s="95" t="str">
        <f>IF('2、物理特性检验'!R114="","",'2、物理特性检验'!R114*0.2)</f>
        <v/>
      </c>
      <c r="S114" s="95" t="str">
        <f>IF('2、物理特性检验'!U114="","",'2、物理特性检验'!U114*1)</f>
        <v/>
      </c>
      <c r="T114" s="95" t="str">
        <f>IF('2、物理特性检验'!X114="","",'2、物理特性检验'!X114*0.5)</f>
        <v/>
      </c>
      <c r="U114" s="95" t="str">
        <f>IF('2、物理特性检验'!AA114="","",'2、物理特性检验'!AA114*0.2)</f>
        <v/>
      </c>
      <c r="V114" s="95" t="str">
        <f>IF('2、物理特性检验'!AH114="","",IF(('2、物理特性检验'!AH114&gt;13.5)+('2、物理特性检验'!AH114&lt;10.5),6,IF(ABS('2、物理特性检验'!AH114-'2、物理特性检验'!AI114)&gt;1,3,IF(ABS('2、物理特性检验'!AH114-'2、物理特性检验'!AI114)&gt;0.5,2,""))))</f>
        <v/>
      </c>
      <c r="W114" s="95" t="str">
        <f>IF('2、物理特性检验'!AG114="","",'2、物理特性检验'!AG114*15)</f>
        <v/>
      </c>
      <c r="X114" s="95" t="str">
        <f>IF('2、物理特性检验'!AJ114="","",IF(('2、物理特性检验'!AJ114&gt;=3)*('2、物理特性检验'!AL114=0),4,IF(('2、物理特性检验'!AJ114&gt;=3.5)*('2、物理特性检验'!AL114=1),4,"")))</f>
        <v/>
      </c>
      <c r="Y114" s="95" t="str">
        <f>IF('2、物理特性检验'!AK114="","",'2、物理特性检验'!AK114*5)</f>
        <v/>
      </c>
      <c r="Z114" s="97" t="str">
        <f ca="1">IF('3、外观质量检验'!L114="","",SUMIF(外观!$AI:$AJ,'3、外观质量检验'!L114,外观!$AJ:$AJ)*'3、外观质量检验'!M114)</f>
        <v/>
      </c>
      <c r="AA114" s="97" t="str">
        <f ca="1">IF('3、外观质量检验'!O114="","",SUMIF(外观!$AI:$AJ,'3、外观质量检验'!O114,外观!$AJ:$AJ)*'3、外观质量检验'!P114)</f>
        <v/>
      </c>
      <c r="AB114" s="97" t="str">
        <f ca="1">IF('3、外观质量检验'!R114="","",SUMIF(外观!$AI:$AJ,'3、外观质量检验'!R114,外观!$AJ:$AJ)*'3、外观质量检验'!S114)</f>
        <v/>
      </c>
      <c r="AC114" s="97" t="str">
        <f ca="1">IF('3、外观质量检验'!U114="","",SUMIF(外观!$AI:$AJ,'3、外观质量检验'!U114,外观!$AJ:$AJ)*'3、外观质量检验'!V114)</f>
        <v/>
      </c>
      <c r="AD114" s="97" t="str">
        <f ca="1">IF('3、外观质量检验'!X114="","",SUMIF(外观!$AI:$AJ,'3、外观质量检验'!X114,外观!$AJ:$AJ)*'3、外观质量检验'!Y114)</f>
        <v/>
      </c>
      <c r="AE114" s="97" t="str">
        <f ca="1">IF('3、外观质量检验'!AB114="","",SUMIF(外观!$AI:$AJ,'3、外观质量检验'!AB114,外观!$AJ:$AJ)*'3、外观质量检验'!AC114)</f>
        <v/>
      </c>
      <c r="AF114" s="97" t="str">
        <f ca="1">IF('3、外观质量检验'!AE114="","",SUMIF(外观!$AI:$AJ,'3、外观质量检验'!AE114,外观!$AJ:$AJ)*'3、外观质量检验'!AF114)</f>
        <v/>
      </c>
      <c r="AG114" s="97" t="str">
        <f ca="1">IF('3、外观质量检验'!AH114="","",SUMIF(外观!$AI:$AJ,'3、外观质量检验'!AH114,外观!$AJ:$AJ)*'3、外观质量检验'!AI114)</f>
        <v/>
      </c>
      <c r="AH114" s="97" t="str">
        <f ca="1">IF('3、外观质量检验'!AK114="","",SUMIF(外观!$AI:$AJ,'3、外观质量检验'!AK114,外观!$AJ:$AJ)*'3、外观质量检验'!AL114)</f>
        <v/>
      </c>
      <c r="AI114" s="97" t="str">
        <f ca="1">IF('3、外观质量检验'!AN114="","",SUMIF(外观!$AI:$AJ,'3、外观质量检验'!AN114,外观!$AJ:$AJ)*'3、外观质量检验'!AO114)</f>
        <v/>
      </c>
      <c r="AJ114" s="97" t="str">
        <f ca="1">IF('3、外观质量检验'!AR114="","",SUMIF(外观!$AI:$AJ,'3、外观质量检验'!AR114,外观!$AJ:$AJ)*'3、外观质量检验'!AS114)</f>
        <v/>
      </c>
      <c r="AK114" s="97" t="str">
        <f ca="1">IF('3、外观质量检验'!AU114="","",SUMIF(外观!$AI:$AJ,'3、外观质量检验'!AU114,外观!$AJ:$AJ)*'3、外观质量检验'!AV114)</f>
        <v/>
      </c>
      <c r="AL114" s="97" t="str">
        <f ca="1">IF('3、外观质量检验'!AX114="","",SUMIF(外观!$AI:$AJ,'3、外观质量检验'!AX114,外观!$AJ:$AJ)*'3、外观质量检验'!AY114)</f>
        <v/>
      </c>
      <c r="AM114" s="97" t="str">
        <f ca="1">IF('3、外观质量检验'!BA114="","",SUMIF(外观!$AI:$AJ,'3、外观质量检验'!BA114,外观!$AJ:$AJ)*'3、外观质量检验'!BB114)</f>
        <v/>
      </c>
      <c r="AN114" s="97" t="str">
        <f ca="1">IF('3、外观质量检验'!BD114="","",SUMIF(外观!$AI:$AJ,'3、外观质量检验'!BD114,外观!$AJ:$AJ)*'3、外观质量检验'!BE114)</f>
        <v/>
      </c>
      <c r="AO114" s="97" t="str">
        <f ca="1">IF('3、外观质量检验'!BH114="","",SUMIF(外观!$AI:$AJ,'3、外观质量检验'!BH114,外观!$AJ:$AJ)*'3、外观质量检验'!BI114)</f>
        <v/>
      </c>
      <c r="AP114" s="97" t="str">
        <f ca="1">IF('3、外观质量检验'!BK114="","",SUMIF(外观!$AI:$AJ,'3、外观质量检验'!BK114,外观!$AJ:$AJ)*'3、外观质量检验'!BL114)</f>
        <v/>
      </c>
      <c r="AQ114" s="97" t="str">
        <f ca="1">IF('3、外观质量检验'!BN114="","",SUMIF(外观!$AI:$AJ,'3、外观质量检验'!BN114,外观!$AJ:$AJ)*'3、外观质量检验'!BO114)</f>
        <v/>
      </c>
      <c r="AR114" s="97" t="str">
        <f ca="1">IF('3、外观质量检验'!BQ114="","",SUMIF(外观!$AI:$AJ,'3、外观质量检验'!BQ114,外观!$AJ:$AJ)*'3、外观质量检验'!BR114)</f>
        <v/>
      </c>
      <c r="AS114" s="103" t="str">
        <f ca="1">IF('3、外观质量检验'!BT114="","",SUMIF(外观!$AI:$AJ,'3、外观质量检验'!BT114,外观!$AJ:$AJ)*'3、外观质量检验'!BU114)</f>
        <v/>
      </c>
      <c r="AT114" s="104" t="str">
        <f>IF(('4、感官质量检验'!L114="")+('4、感官质量检验'!M114="")+('4、感官质量检验'!N114="")+('4、感官质量检验'!O114="")+('4、感官质量检验'!P114="")+('4、感官质量检验'!Q114=""),"",SUM('4、感官质量检验'!L114:Q114))</f>
        <v/>
      </c>
      <c r="AU114" s="105" t="str">
        <f>IF('4、感官质量检验'!K114="","",'4、感官质量检验'!K114)</f>
        <v/>
      </c>
      <c r="AV114" s="106" t="str">
        <f>IF('4、感官质量检验'!D114="","",IF('4、感官质量检验'!D114="一类",85,IF('4、感官质量检验'!D114="二、三类",75,60)))</f>
        <v/>
      </c>
      <c r="AW114" s="109" t="str">
        <f>IF(AND(综合判定!AT114="",'4、感官质量检验'!K114=""),"",IF(OR('4、感官质量检验'!K114="异味",'4、感官质量检验'!K114="霉变",'4、感官质量检验'!K114="异味及霉变",综合判定!AT114&lt;AV114),"A类缺陷，批否",IF(综合判定!AT114&lt;('4、感官质量检验'!J114-2),"B类","合格")))</f>
        <v/>
      </c>
      <c r="AX114" s="110" t="str">
        <f>IF('5、主流烟气检验'!R114="","",IF(('5、主流烟气检验'!R114&lt;=4),1,IF(AND('5、主流烟气检验'!R114&gt;=5,'5、主流烟气检验'!R114&lt;=9),1.5,2)))</f>
        <v/>
      </c>
      <c r="AY114" s="106" t="str">
        <f>IF('5、主流烟气检验'!R114="","",IF('5、主流烟气检验'!R114&lt;=8,100,IF(AND('5、主流烟气检验'!R114&gt;=9,'5、主流烟气检验'!R114&lt;=12),80,0)))</f>
        <v/>
      </c>
      <c r="AZ114" s="106" t="str">
        <f>IF('5、主流烟气检验'!S114="","",IF(ABS('5、主流烟气检验'!R114-'5、主流烟气检验'!S114)&lt;=AX114,AY114,0))</f>
        <v/>
      </c>
      <c r="BA114" s="78" t="str">
        <f t="shared" si="8"/>
        <v/>
      </c>
      <c r="BB114" s="106" t="str">
        <f>IF('5、主流烟气检验'!T114="","",IF(('5、主流烟气检验'!T114&lt;=0.4),0.1,IF(AND('5、主流烟气检验'!T114&gt;=0.5,'5、主流烟气检验'!T114&lt;=1),0.2,0.3)))</f>
        <v/>
      </c>
      <c r="BC114" s="106" t="str">
        <f>IF('5、主流烟气检验'!U114="","",IF(ABS('5、主流烟气检验'!T114-'5、主流烟气检验'!U114)&lt;=BB114,100,0))</f>
        <v/>
      </c>
      <c r="BD114" s="106" t="str">
        <f>IF('5、主流烟气检验'!V114="","",IF(('5、主流烟气检验'!V114&lt;=4),1,IF(AND('5、主流烟气检验'!V114&gt;=5,'5、主流烟气检验'!V114&lt;=10),2,3)))</f>
        <v/>
      </c>
      <c r="BE114" s="106" t="str">
        <f>IF('5、主流烟气检验'!V114="","",IF('5、主流烟气检验'!V114&lt;=10,100,IF(AND('5、主流烟气检验'!V114&gt;=11,'5、主流烟气检验'!V114&lt;=15),80,0)))</f>
        <v/>
      </c>
      <c r="BF114" s="109" t="str">
        <f>IF('5、主流烟气检验'!W114="","",IF(ABS('5、主流烟气检验'!W114-'5、主流烟气检验'!V114)&lt;=BD114,BE114,0))</f>
        <v/>
      </c>
      <c r="BG114" s="113" t="str">
        <f ca="1" t="shared" si="9"/>
        <v/>
      </c>
    </row>
    <row r="115" ht="14.25" customHeight="1" spans="2:59">
      <c r="B115" s="77" t="str">
        <f>IF('1、包装标识检验'!B115="","",'1、包装标识检验'!B115)</f>
        <v/>
      </c>
      <c r="C115" s="78" t="str">
        <f>IF('1、包装标识检验'!C115="","",'1、包装标识检验'!C115)</f>
        <v/>
      </c>
      <c r="D115" s="78" t="str">
        <f>IF('1、包装标识检验'!D115="","",'1、包装标识检验'!D115)</f>
        <v/>
      </c>
      <c r="E115" s="78" t="str">
        <f>IF('1、包装标识检验'!E115="","",'1、包装标识检验'!E115)</f>
        <v/>
      </c>
      <c r="F115" s="79" t="str">
        <f>IF('1、包装标识检验'!F115="","",'1、包装标识检验'!F115)</f>
        <v/>
      </c>
      <c r="G115" s="78" t="str">
        <f>IF('1、包装标识检验'!G115="","",'1、包装标识检验'!G115)</f>
        <v/>
      </c>
      <c r="H115" s="78" t="str">
        <f>IF('1、包装标识检验'!H115="","",'1、包装标识检验'!H115)</f>
        <v/>
      </c>
      <c r="I115" s="88" t="str">
        <f>IF('1、包装标识检验'!I115="","",'1、包装标识检验'!I115)</f>
        <v/>
      </c>
      <c r="J115" s="89" t="str">
        <f>IF('1、包装标识检验'!J115="合格","合格",IF('1、包装标识检验'!J115="","",IF('1、包装标识检验'!J115="A类","A类，批否",IF('1、包装标识检验'!J115="B类","B类，合格"))))</f>
        <v/>
      </c>
      <c r="K115" s="90" t="str">
        <f>IF('1、包装标识检验'!J115="","",IF('1、包装标识检验'!J115="合格",100,IF('1、包装标识检验'!J115="A类",0,100-综合判定!J115)))</f>
        <v/>
      </c>
      <c r="L115" s="77" t="str">
        <f ca="1">IF(B115="","",100-SUM(综合判定!P115,综合判定!Q115,综合判定!R115,综合判定!S115,综合判定!T115,综合判定!U115,综合判定!W115,综合判定!V115,综合判定!X115,综合判定!Y115,综合判定!Z115,综合判定!AA115,综合判定!AB115,综合判定!AC115,综合判定!AD115,综合判定!AE115,综合判定!AF115,综合判定!AG115,综合判定!AH115,综合判定!AI115,综合判定!AJ115,综合判定!AK115,综合判定!AL115,综合判定!AM115,综合判定!AN115,综合判定!AO115,综合判定!AP115,综合判定!AQ115,综合判定!AR115,综合判定!AS115))</f>
        <v/>
      </c>
      <c r="M115" s="78" t="str">
        <f ca="1" t="shared" si="6"/>
        <v/>
      </c>
      <c r="N115" s="91" t="str">
        <f ca="1" t="shared" si="7"/>
        <v/>
      </c>
      <c r="O115" s="92"/>
      <c r="P115" s="93" t="str">
        <f>IF('2、物理特性检验'!L115="","",'2、物理特性检验'!L115*0.2)</f>
        <v/>
      </c>
      <c r="Q115" s="95" t="str">
        <f>IF('2、物理特性检验'!O115="","",'2、物理特性检验'!O115*0.5)</f>
        <v/>
      </c>
      <c r="R115" s="95" t="str">
        <f>IF('2、物理特性检验'!R115="","",'2、物理特性检验'!R115*0.2)</f>
        <v/>
      </c>
      <c r="S115" s="95" t="str">
        <f>IF('2、物理特性检验'!U115="","",'2、物理特性检验'!U115*1)</f>
        <v/>
      </c>
      <c r="T115" s="95" t="str">
        <f>IF('2、物理特性检验'!X115="","",'2、物理特性检验'!X115*0.5)</f>
        <v/>
      </c>
      <c r="U115" s="95" t="str">
        <f>IF('2、物理特性检验'!AA115="","",'2、物理特性检验'!AA115*0.2)</f>
        <v/>
      </c>
      <c r="V115" s="95" t="str">
        <f>IF('2、物理特性检验'!AH115="","",IF(('2、物理特性检验'!AH115&gt;13.5)+('2、物理特性检验'!AH115&lt;10.5),6,IF(ABS('2、物理特性检验'!AH115-'2、物理特性检验'!AI115)&gt;1,3,IF(ABS('2、物理特性检验'!AH115-'2、物理特性检验'!AI115)&gt;0.5,2,""))))</f>
        <v/>
      </c>
      <c r="W115" s="95" t="str">
        <f>IF('2、物理特性检验'!AG115="","",'2、物理特性检验'!AG115*15)</f>
        <v/>
      </c>
      <c r="X115" s="95" t="str">
        <f>IF('2、物理特性检验'!AJ115="","",IF(('2、物理特性检验'!AJ115&gt;=3)*('2、物理特性检验'!AL115=0),4,IF(('2、物理特性检验'!AJ115&gt;=3.5)*('2、物理特性检验'!AL115=1),4,"")))</f>
        <v/>
      </c>
      <c r="Y115" s="95" t="str">
        <f>IF('2、物理特性检验'!AK115="","",'2、物理特性检验'!AK115*5)</f>
        <v/>
      </c>
      <c r="Z115" s="97" t="str">
        <f ca="1">IF('3、外观质量检验'!L115="","",SUMIF(外观!$AI:$AJ,'3、外观质量检验'!L115,外观!$AJ:$AJ)*'3、外观质量检验'!M115)</f>
        <v/>
      </c>
      <c r="AA115" s="97" t="str">
        <f ca="1">IF('3、外观质量检验'!O115="","",SUMIF(外观!$AI:$AJ,'3、外观质量检验'!O115,外观!$AJ:$AJ)*'3、外观质量检验'!P115)</f>
        <v/>
      </c>
      <c r="AB115" s="97" t="str">
        <f ca="1">IF('3、外观质量检验'!R115="","",SUMIF(外观!$AI:$AJ,'3、外观质量检验'!R115,外观!$AJ:$AJ)*'3、外观质量检验'!S115)</f>
        <v/>
      </c>
      <c r="AC115" s="97" t="str">
        <f ca="1">IF('3、外观质量检验'!U115="","",SUMIF(外观!$AI:$AJ,'3、外观质量检验'!U115,外观!$AJ:$AJ)*'3、外观质量检验'!V115)</f>
        <v/>
      </c>
      <c r="AD115" s="97" t="str">
        <f ca="1">IF('3、外观质量检验'!X115="","",SUMIF(外观!$AI:$AJ,'3、外观质量检验'!X115,外观!$AJ:$AJ)*'3、外观质量检验'!Y115)</f>
        <v/>
      </c>
      <c r="AE115" s="97" t="str">
        <f ca="1">IF('3、外观质量检验'!AB115="","",SUMIF(外观!$AI:$AJ,'3、外观质量检验'!AB115,外观!$AJ:$AJ)*'3、外观质量检验'!AC115)</f>
        <v/>
      </c>
      <c r="AF115" s="97" t="str">
        <f ca="1">IF('3、外观质量检验'!AE115="","",SUMIF(外观!$AI:$AJ,'3、外观质量检验'!AE115,外观!$AJ:$AJ)*'3、外观质量检验'!AF115)</f>
        <v/>
      </c>
      <c r="AG115" s="97" t="str">
        <f ca="1">IF('3、外观质量检验'!AH115="","",SUMIF(外观!$AI:$AJ,'3、外观质量检验'!AH115,外观!$AJ:$AJ)*'3、外观质量检验'!AI115)</f>
        <v/>
      </c>
      <c r="AH115" s="97" t="str">
        <f ca="1">IF('3、外观质量检验'!AK115="","",SUMIF(外观!$AI:$AJ,'3、外观质量检验'!AK115,外观!$AJ:$AJ)*'3、外观质量检验'!AL115)</f>
        <v/>
      </c>
      <c r="AI115" s="97" t="str">
        <f ca="1">IF('3、外观质量检验'!AN115="","",SUMIF(外观!$AI:$AJ,'3、外观质量检验'!AN115,外观!$AJ:$AJ)*'3、外观质量检验'!AO115)</f>
        <v/>
      </c>
      <c r="AJ115" s="97" t="str">
        <f ca="1">IF('3、外观质量检验'!AR115="","",SUMIF(外观!$AI:$AJ,'3、外观质量检验'!AR115,外观!$AJ:$AJ)*'3、外观质量检验'!AS115)</f>
        <v/>
      </c>
      <c r="AK115" s="97" t="str">
        <f ca="1">IF('3、外观质量检验'!AU115="","",SUMIF(外观!$AI:$AJ,'3、外观质量检验'!AU115,外观!$AJ:$AJ)*'3、外观质量检验'!AV115)</f>
        <v/>
      </c>
      <c r="AL115" s="97" t="str">
        <f ca="1">IF('3、外观质量检验'!AX115="","",SUMIF(外观!$AI:$AJ,'3、外观质量检验'!AX115,外观!$AJ:$AJ)*'3、外观质量检验'!AY115)</f>
        <v/>
      </c>
      <c r="AM115" s="97" t="str">
        <f ca="1">IF('3、外观质量检验'!BA115="","",SUMIF(外观!$AI:$AJ,'3、外观质量检验'!BA115,外观!$AJ:$AJ)*'3、外观质量检验'!BB115)</f>
        <v/>
      </c>
      <c r="AN115" s="97" t="str">
        <f ca="1">IF('3、外观质量检验'!BD115="","",SUMIF(外观!$AI:$AJ,'3、外观质量检验'!BD115,外观!$AJ:$AJ)*'3、外观质量检验'!BE115)</f>
        <v/>
      </c>
      <c r="AO115" s="97" t="str">
        <f ca="1">IF('3、外观质量检验'!BH115="","",SUMIF(外观!$AI:$AJ,'3、外观质量检验'!BH115,外观!$AJ:$AJ)*'3、外观质量检验'!BI115)</f>
        <v/>
      </c>
      <c r="AP115" s="97" t="str">
        <f ca="1">IF('3、外观质量检验'!BK115="","",SUMIF(外观!$AI:$AJ,'3、外观质量检验'!BK115,外观!$AJ:$AJ)*'3、外观质量检验'!BL115)</f>
        <v/>
      </c>
      <c r="AQ115" s="97" t="str">
        <f ca="1">IF('3、外观质量检验'!BN115="","",SUMIF(外观!$AI:$AJ,'3、外观质量检验'!BN115,外观!$AJ:$AJ)*'3、外观质量检验'!BO115)</f>
        <v/>
      </c>
      <c r="AR115" s="97" t="str">
        <f ca="1">IF('3、外观质量检验'!BQ115="","",SUMIF(外观!$AI:$AJ,'3、外观质量检验'!BQ115,外观!$AJ:$AJ)*'3、外观质量检验'!BR115)</f>
        <v/>
      </c>
      <c r="AS115" s="103" t="str">
        <f ca="1">IF('3、外观质量检验'!BT115="","",SUMIF(外观!$AI:$AJ,'3、外观质量检验'!BT115,外观!$AJ:$AJ)*'3、外观质量检验'!BU115)</f>
        <v/>
      </c>
      <c r="AT115" s="104" t="str">
        <f>IF(('4、感官质量检验'!L115="")+('4、感官质量检验'!M115="")+('4、感官质量检验'!N115="")+('4、感官质量检验'!O115="")+('4、感官质量检验'!P115="")+('4、感官质量检验'!Q115=""),"",SUM('4、感官质量检验'!L115:Q115))</f>
        <v/>
      </c>
      <c r="AU115" s="105" t="str">
        <f>IF('4、感官质量检验'!K115="","",'4、感官质量检验'!K115)</f>
        <v/>
      </c>
      <c r="AV115" s="106" t="str">
        <f>IF('4、感官质量检验'!D115="","",IF('4、感官质量检验'!D115="一类",85,IF('4、感官质量检验'!D115="二、三类",75,60)))</f>
        <v/>
      </c>
      <c r="AW115" s="109" t="str">
        <f>IF(AND(综合判定!AT115="",'4、感官质量检验'!K115=""),"",IF(OR('4、感官质量检验'!K115="异味",'4、感官质量检验'!K115="霉变",'4、感官质量检验'!K115="异味及霉变",综合判定!AT115&lt;AV115),"A类缺陷，批否",IF(综合判定!AT115&lt;('4、感官质量检验'!J115-2),"B类","合格")))</f>
        <v/>
      </c>
      <c r="AX115" s="110" t="str">
        <f>IF('5、主流烟气检验'!R115="","",IF(('5、主流烟气检验'!R115&lt;=4),1,IF(AND('5、主流烟气检验'!R115&gt;=5,'5、主流烟气检验'!R115&lt;=9),1.5,2)))</f>
        <v/>
      </c>
      <c r="AY115" s="106" t="str">
        <f>IF('5、主流烟气检验'!R115="","",IF('5、主流烟气检验'!R115&lt;=8,100,IF(AND('5、主流烟气检验'!R115&gt;=9,'5、主流烟气检验'!R115&lt;=12),80,0)))</f>
        <v/>
      </c>
      <c r="AZ115" s="106" t="str">
        <f>IF('5、主流烟气检验'!S115="","",IF(ABS('5、主流烟气检验'!R115-'5、主流烟气检验'!S115)&lt;=AX115,AY115,0))</f>
        <v/>
      </c>
      <c r="BA115" s="78" t="str">
        <f t="shared" si="8"/>
        <v/>
      </c>
      <c r="BB115" s="106" t="str">
        <f>IF('5、主流烟气检验'!T115="","",IF(('5、主流烟气检验'!T115&lt;=0.4),0.1,IF(AND('5、主流烟气检验'!T115&gt;=0.5,'5、主流烟气检验'!T115&lt;=1),0.2,0.3)))</f>
        <v/>
      </c>
      <c r="BC115" s="106" t="str">
        <f>IF('5、主流烟气检验'!U115="","",IF(ABS('5、主流烟气检验'!T115-'5、主流烟气检验'!U115)&lt;=BB115,100,0))</f>
        <v/>
      </c>
      <c r="BD115" s="106" t="str">
        <f>IF('5、主流烟气检验'!V115="","",IF(('5、主流烟气检验'!V115&lt;=4),1,IF(AND('5、主流烟气检验'!V115&gt;=5,'5、主流烟气检验'!V115&lt;=10),2,3)))</f>
        <v/>
      </c>
      <c r="BE115" s="106" t="str">
        <f>IF('5、主流烟气检验'!V115="","",IF('5、主流烟气检验'!V115&lt;=10,100,IF(AND('5、主流烟气检验'!V115&gt;=11,'5、主流烟气检验'!V115&lt;=15),80,0)))</f>
        <v/>
      </c>
      <c r="BF115" s="109" t="str">
        <f>IF('5、主流烟气检验'!W115="","",IF(ABS('5、主流烟气检验'!W115-'5、主流烟气检验'!V115)&lt;=BD115,BE115,0))</f>
        <v/>
      </c>
      <c r="BG115" s="113" t="str">
        <f ca="1" t="shared" si="9"/>
        <v/>
      </c>
    </row>
    <row r="116" ht="14.25" customHeight="1" spans="2:59">
      <c r="B116" s="77" t="str">
        <f>IF('1、包装标识检验'!B116="","",'1、包装标识检验'!B116)</f>
        <v/>
      </c>
      <c r="C116" s="78" t="str">
        <f>IF('1、包装标识检验'!C116="","",'1、包装标识检验'!C116)</f>
        <v/>
      </c>
      <c r="D116" s="78" t="str">
        <f>IF('1、包装标识检验'!D116="","",'1、包装标识检验'!D116)</f>
        <v/>
      </c>
      <c r="E116" s="78" t="str">
        <f>IF('1、包装标识检验'!E116="","",'1、包装标识检验'!E116)</f>
        <v/>
      </c>
      <c r="F116" s="79" t="str">
        <f>IF('1、包装标识检验'!F116="","",'1、包装标识检验'!F116)</f>
        <v/>
      </c>
      <c r="G116" s="78" t="str">
        <f>IF('1、包装标识检验'!G116="","",'1、包装标识检验'!G116)</f>
        <v/>
      </c>
      <c r="H116" s="78" t="str">
        <f>IF('1、包装标识检验'!H116="","",'1、包装标识检验'!H116)</f>
        <v/>
      </c>
      <c r="I116" s="88" t="str">
        <f>IF('1、包装标识检验'!I116="","",'1、包装标识检验'!I116)</f>
        <v/>
      </c>
      <c r="J116" s="89" t="str">
        <f>IF('1、包装标识检验'!J116="合格","合格",IF('1、包装标识检验'!J116="","",IF('1、包装标识检验'!J116="A类","A类，批否",IF('1、包装标识检验'!J116="B类","B类，合格"))))</f>
        <v/>
      </c>
      <c r="K116" s="90" t="str">
        <f>IF('1、包装标识检验'!J116="","",IF('1、包装标识检验'!J116="合格",100,IF('1、包装标识检验'!J116="A类",0,100-综合判定!J116)))</f>
        <v/>
      </c>
      <c r="L116" s="77" t="str">
        <f ca="1">IF(B116="","",100-SUM(综合判定!P116,综合判定!Q116,综合判定!R116,综合判定!S116,综合判定!T116,综合判定!U116,综合判定!W116,综合判定!V116,综合判定!X116,综合判定!Y116,综合判定!Z116,综合判定!AA116,综合判定!AB116,综合判定!AC116,综合判定!AD116,综合判定!AE116,综合判定!AF116,综合判定!AG116,综合判定!AH116,综合判定!AI116,综合判定!AJ116,综合判定!AK116,综合判定!AL116,综合判定!AM116,综合判定!AN116,综合判定!AO116,综合判定!AP116,综合判定!AQ116,综合判定!AR116,综合判定!AS116))</f>
        <v/>
      </c>
      <c r="M116" s="78" t="str">
        <f ca="1" t="shared" si="6"/>
        <v/>
      </c>
      <c r="N116" s="91" t="str">
        <f ca="1" t="shared" si="7"/>
        <v/>
      </c>
      <c r="O116" s="92"/>
      <c r="P116" s="93" t="str">
        <f>IF('2、物理特性检验'!L116="","",'2、物理特性检验'!L116*0.2)</f>
        <v/>
      </c>
      <c r="Q116" s="95" t="str">
        <f>IF('2、物理特性检验'!O116="","",'2、物理特性检验'!O116*0.5)</f>
        <v/>
      </c>
      <c r="R116" s="95" t="str">
        <f>IF('2、物理特性检验'!R116="","",'2、物理特性检验'!R116*0.2)</f>
        <v/>
      </c>
      <c r="S116" s="95" t="str">
        <f>IF('2、物理特性检验'!U116="","",'2、物理特性检验'!U116*1)</f>
        <v/>
      </c>
      <c r="T116" s="95" t="str">
        <f>IF('2、物理特性检验'!X116="","",'2、物理特性检验'!X116*0.5)</f>
        <v/>
      </c>
      <c r="U116" s="95" t="str">
        <f>IF('2、物理特性检验'!AA116="","",'2、物理特性检验'!AA116*0.2)</f>
        <v/>
      </c>
      <c r="V116" s="95" t="str">
        <f>IF('2、物理特性检验'!AH116="","",IF(('2、物理特性检验'!AH116&gt;13.5)+('2、物理特性检验'!AH116&lt;10.5),6,IF(ABS('2、物理特性检验'!AH116-'2、物理特性检验'!AI116)&gt;1,3,IF(ABS('2、物理特性检验'!AH116-'2、物理特性检验'!AI116)&gt;0.5,2,""))))</f>
        <v/>
      </c>
      <c r="W116" s="95" t="str">
        <f>IF('2、物理特性检验'!AG116="","",'2、物理特性检验'!AG116*15)</f>
        <v/>
      </c>
      <c r="X116" s="95" t="str">
        <f>IF('2、物理特性检验'!AJ116="","",IF(('2、物理特性检验'!AJ116&gt;=3)*('2、物理特性检验'!AL116=0),4,IF(('2、物理特性检验'!AJ116&gt;=3.5)*('2、物理特性检验'!AL116=1),4,"")))</f>
        <v/>
      </c>
      <c r="Y116" s="95" t="str">
        <f>IF('2、物理特性检验'!AK116="","",'2、物理特性检验'!AK116*5)</f>
        <v/>
      </c>
      <c r="Z116" s="97" t="str">
        <f ca="1">IF('3、外观质量检验'!L116="","",SUMIF(外观!$AI:$AJ,'3、外观质量检验'!L116,外观!$AJ:$AJ)*'3、外观质量检验'!M116)</f>
        <v/>
      </c>
      <c r="AA116" s="97" t="str">
        <f ca="1">IF('3、外观质量检验'!O116="","",SUMIF(外观!$AI:$AJ,'3、外观质量检验'!O116,外观!$AJ:$AJ)*'3、外观质量检验'!P116)</f>
        <v/>
      </c>
      <c r="AB116" s="97" t="str">
        <f ca="1">IF('3、外观质量检验'!R116="","",SUMIF(外观!$AI:$AJ,'3、外观质量检验'!R116,外观!$AJ:$AJ)*'3、外观质量检验'!S116)</f>
        <v/>
      </c>
      <c r="AC116" s="97" t="str">
        <f ca="1">IF('3、外观质量检验'!U116="","",SUMIF(外观!$AI:$AJ,'3、外观质量检验'!U116,外观!$AJ:$AJ)*'3、外观质量检验'!V116)</f>
        <v/>
      </c>
      <c r="AD116" s="97" t="str">
        <f ca="1">IF('3、外观质量检验'!X116="","",SUMIF(外观!$AI:$AJ,'3、外观质量检验'!X116,外观!$AJ:$AJ)*'3、外观质量检验'!Y116)</f>
        <v/>
      </c>
      <c r="AE116" s="97" t="str">
        <f ca="1">IF('3、外观质量检验'!AB116="","",SUMIF(外观!$AI:$AJ,'3、外观质量检验'!AB116,外观!$AJ:$AJ)*'3、外观质量检验'!AC116)</f>
        <v/>
      </c>
      <c r="AF116" s="97" t="str">
        <f ca="1">IF('3、外观质量检验'!AE116="","",SUMIF(外观!$AI:$AJ,'3、外观质量检验'!AE116,外观!$AJ:$AJ)*'3、外观质量检验'!AF116)</f>
        <v/>
      </c>
      <c r="AG116" s="97" t="str">
        <f ca="1">IF('3、外观质量检验'!AH116="","",SUMIF(外观!$AI:$AJ,'3、外观质量检验'!AH116,外观!$AJ:$AJ)*'3、外观质量检验'!AI116)</f>
        <v/>
      </c>
      <c r="AH116" s="97" t="str">
        <f ca="1">IF('3、外观质量检验'!AK116="","",SUMIF(外观!$AI:$AJ,'3、外观质量检验'!AK116,外观!$AJ:$AJ)*'3、外观质量检验'!AL116)</f>
        <v/>
      </c>
      <c r="AI116" s="97" t="str">
        <f ca="1">IF('3、外观质量检验'!AN116="","",SUMIF(外观!$AI:$AJ,'3、外观质量检验'!AN116,外观!$AJ:$AJ)*'3、外观质量检验'!AO116)</f>
        <v/>
      </c>
      <c r="AJ116" s="97" t="str">
        <f ca="1">IF('3、外观质量检验'!AR116="","",SUMIF(外观!$AI:$AJ,'3、外观质量检验'!AR116,外观!$AJ:$AJ)*'3、外观质量检验'!AS116)</f>
        <v/>
      </c>
      <c r="AK116" s="97" t="str">
        <f ca="1">IF('3、外观质量检验'!AU116="","",SUMIF(外观!$AI:$AJ,'3、外观质量检验'!AU116,外观!$AJ:$AJ)*'3、外观质量检验'!AV116)</f>
        <v/>
      </c>
      <c r="AL116" s="97" t="str">
        <f ca="1">IF('3、外观质量检验'!AX116="","",SUMIF(外观!$AI:$AJ,'3、外观质量检验'!AX116,外观!$AJ:$AJ)*'3、外观质量检验'!AY116)</f>
        <v/>
      </c>
      <c r="AM116" s="97" t="str">
        <f ca="1">IF('3、外观质量检验'!BA116="","",SUMIF(外观!$AI:$AJ,'3、外观质量检验'!BA116,外观!$AJ:$AJ)*'3、外观质量检验'!BB116)</f>
        <v/>
      </c>
      <c r="AN116" s="97" t="str">
        <f ca="1">IF('3、外观质量检验'!BD116="","",SUMIF(外观!$AI:$AJ,'3、外观质量检验'!BD116,外观!$AJ:$AJ)*'3、外观质量检验'!BE116)</f>
        <v/>
      </c>
      <c r="AO116" s="97" t="str">
        <f ca="1">IF('3、外观质量检验'!BH116="","",SUMIF(外观!$AI:$AJ,'3、外观质量检验'!BH116,外观!$AJ:$AJ)*'3、外观质量检验'!BI116)</f>
        <v/>
      </c>
      <c r="AP116" s="97" t="str">
        <f ca="1">IF('3、外观质量检验'!BK116="","",SUMIF(外观!$AI:$AJ,'3、外观质量检验'!BK116,外观!$AJ:$AJ)*'3、外观质量检验'!BL116)</f>
        <v/>
      </c>
      <c r="AQ116" s="97" t="str">
        <f ca="1">IF('3、外观质量检验'!BN116="","",SUMIF(外观!$AI:$AJ,'3、外观质量检验'!BN116,外观!$AJ:$AJ)*'3、外观质量检验'!BO116)</f>
        <v/>
      </c>
      <c r="AR116" s="97" t="str">
        <f ca="1">IF('3、外观质量检验'!BQ116="","",SUMIF(外观!$AI:$AJ,'3、外观质量检验'!BQ116,外观!$AJ:$AJ)*'3、外观质量检验'!BR116)</f>
        <v/>
      </c>
      <c r="AS116" s="103" t="str">
        <f ca="1">IF('3、外观质量检验'!BT116="","",SUMIF(外观!$AI:$AJ,'3、外观质量检验'!BT116,外观!$AJ:$AJ)*'3、外观质量检验'!BU116)</f>
        <v/>
      </c>
      <c r="AT116" s="104" t="str">
        <f>IF(('4、感官质量检验'!L116="")+('4、感官质量检验'!M116="")+('4、感官质量检验'!N116="")+('4、感官质量检验'!O116="")+('4、感官质量检验'!P116="")+('4、感官质量检验'!Q116=""),"",SUM('4、感官质量检验'!L116:Q116))</f>
        <v/>
      </c>
      <c r="AU116" s="105" t="str">
        <f>IF('4、感官质量检验'!K116="","",'4、感官质量检验'!K116)</f>
        <v/>
      </c>
      <c r="AV116" s="106" t="str">
        <f>IF('4、感官质量检验'!D116="","",IF('4、感官质量检验'!D116="一类",85,IF('4、感官质量检验'!D116="二、三类",75,60)))</f>
        <v/>
      </c>
      <c r="AW116" s="109" t="str">
        <f>IF(AND(综合判定!AT116="",'4、感官质量检验'!K116=""),"",IF(OR('4、感官质量检验'!K116="异味",'4、感官质量检验'!K116="霉变",'4、感官质量检验'!K116="异味及霉变",综合判定!AT116&lt;AV116),"A类缺陷，批否",IF(综合判定!AT116&lt;('4、感官质量检验'!J116-2),"B类","合格")))</f>
        <v/>
      </c>
      <c r="AX116" s="110" t="str">
        <f>IF('5、主流烟气检验'!R116="","",IF(('5、主流烟气检验'!R116&lt;=4),1,IF(AND('5、主流烟气检验'!R116&gt;=5,'5、主流烟气检验'!R116&lt;=9),1.5,2)))</f>
        <v/>
      </c>
      <c r="AY116" s="106" t="str">
        <f>IF('5、主流烟气检验'!R116="","",IF('5、主流烟气检验'!R116&lt;=8,100,IF(AND('5、主流烟气检验'!R116&gt;=9,'5、主流烟气检验'!R116&lt;=12),80,0)))</f>
        <v/>
      </c>
      <c r="AZ116" s="106" t="str">
        <f>IF('5、主流烟气检验'!S116="","",IF(ABS('5、主流烟气检验'!R116-'5、主流烟气检验'!S116)&lt;=AX116,AY116,0))</f>
        <v/>
      </c>
      <c r="BA116" s="78" t="str">
        <f t="shared" si="8"/>
        <v/>
      </c>
      <c r="BB116" s="106" t="str">
        <f>IF('5、主流烟气检验'!T116="","",IF(('5、主流烟气检验'!T116&lt;=0.4),0.1,IF(AND('5、主流烟气检验'!T116&gt;=0.5,'5、主流烟气检验'!T116&lt;=1),0.2,0.3)))</f>
        <v/>
      </c>
      <c r="BC116" s="106" t="str">
        <f>IF('5、主流烟气检验'!U116="","",IF(ABS('5、主流烟气检验'!T116-'5、主流烟气检验'!U116)&lt;=BB116,100,0))</f>
        <v/>
      </c>
      <c r="BD116" s="106" t="str">
        <f>IF('5、主流烟气检验'!V116="","",IF(('5、主流烟气检验'!V116&lt;=4),1,IF(AND('5、主流烟气检验'!V116&gt;=5,'5、主流烟气检验'!V116&lt;=10),2,3)))</f>
        <v/>
      </c>
      <c r="BE116" s="106" t="str">
        <f>IF('5、主流烟气检验'!V116="","",IF('5、主流烟气检验'!V116&lt;=10,100,IF(AND('5、主流烟气检验'!V116&gt;=11,'5、主流烟气检验'!V116&lt;=15),80,0)))</f>
        <v/>
      </c>
      <c r="BF116" s="109" t="str">
        <f>IF('5、主流烟气检验'!W116="","",IF(ABS('5、主流烟气检验'!W116-'5、主流烟气检验'!V116)&lt;=BD116,BE116,0))</f>
        <v/>
      </c>
      <c r="BG116" s="113" t="str">
        <f ca="1" t="shared" si="9"/>
        <v/>
      </c>
    </row>
    <row r="117" ht="14.25" customHeight="1" spans="2:59">
      <c r="B117" s="77" t="str">
        <f>IF('1、包装标识检验'!B117="","",'1、包装标识检验'!B117)</f>
        <v/>
      </c>
      <c r="C117" s="78" t="str">
        <f>IF('1、包装标识检验'!C117="","",'1、包装标识检验'!C117)</f>
        <v/>
      </c>
      <c r="D117" s="78" t="str">
        <f>IF('1、包装标识检验'!D117="","",'1、包装标识检验'!D117)</f>
        <v/>
      </c>
      <c r="E117" s="78" t="str">
        <f>IF('1、包装标识检验'!E117="","",'1、包装标识检验'!E117)</f>
        <v/>
      </c>
      <c r="F117" s="79" t="str">
        <f>IF('1、包装标识检验'!F117="","",'1、包装标识检验'!F117)</f>
        <v/>
      </c>
      <c r="G117" s="78" t="str">
        <f>IF('1、包装标识检验'!G117="","",'1、包装标识检验'!G117)</f>
        <v/>
      </c>
      <c r="H117" s="78" t="str">
        <f>IF('1、包装标识检验'!H117="","",'1、包装标识检验'!H117)</f>
        <v/>
      </c>
      <c r="I117" s="88" t="str">
        <f>IF('1、包装标识检验'!I117="","",'1、包装标识检验'!I117)</f>
        <v/>
      </c>
      <c r="J117" s="89" t="str">
        <f>IF('1、包装标识检验'!J117="合格","合格",IF('1、包装标识检验'!J117="","",IF('1、包装标识检验'!J117="A类","A类，批否",IF('1、包装标识检验'!J117="B类","B类，合格"))))</f>
        <v/>
      </c>
      <c r="K117" s="90" t="str">
        <f>IF('1、包装标识检验'!J117="","",IF('1、包装标识检验'!J117="合格",100,IF('1、包装标识检验'!J117="A类",0,100-综合判定!J117)))</f>
        <v/>
      </c>
      <c r="L117" s="77" t="str">
        <f ca="1">IF(B117="","",100-SUM(综合判定!P117,综合判定!Q117,综合判定!R117,综合判定!S117,综合判定!T117,综合判定!U117,综合判定!W117,综合判定!V117,综合判定!X117,综合判定!Y117,综合判定!Z117,综合判定!AA117,综合判定!AB117,综合判定!AC117,综合判定!AD117,综合判定!AE117,综合判定!AF117,综合判定!AG117,综合判定!AH117,综合判定!AI117,综合判定!AJ117,综合判定!AK117,综合判定!AL117,综合判定!AM117,综合判定!AN117,综合判定!AO117,综合判定!AP117,综合判定!AQ117,综合判定!AR117,综合判定!AS117))</f>
        <v/>
      </c>
      <c r="M117" s="78" t="str">
        <f ca="1" t="shared" si="6"/>
        <v/>
      </c>
      <c r="N117" s="91" t="str">
        <f ca="1" t="shared" si="7"/>
        <v/>
      </c>
      <c r="O117" s="92"/>
      <c r="P117" s="93" t="str">
        <f>IF('2、物理特性检验'!L117="","",'2、物理特性检验'!L117*0.2)</f>
        <v/>
      </c>
      <c r="Q117" s="95" t="str">
        <f>IF('2、物理特性检验'!O117="","",'2、物理特性检验'!O117*0.5)</f>
        <v/>
      </c>
      <c r="R117" s="95" t="str">
        <f>IF('2、物理特性检验'!R117="","",'2、物理特性检验'!R117*0.2)</f>
        <v/>
      </c>
      <c r="S117" s="95" t="str">
        <f>IF('2、物理特性检验'!U117="","",'2、物理特性检验'!U117*1)</f>
        <v/>
      </c>
      <c r="T117" s="95" t="str">
        <f>IF('2、物理特性检验'!X117="","",'2、物理特性检验'!X117*0.5)</f>
        <v/>
      </c>
      <c r="U117" s="95" t="str">
        <f>IF('2、物理特性检验'!AA117="","",'2、物理特性检验'!AA117*0.2)</f>
        <v/>
      </c>
      <c r="V117" s="95" t="str">
        <f>IF('2、物理特性检验'!AH117="","",IF(('2、物理特性检验'!AH117&gt;13.5)+('2、物理特性检验'!AH117&lt;10.5),6,IF(ABS('2、物理特性检验'!AH117-'2、物理特性检验'!AI117)&gt;1,3,IF(ABS('2、物理特性检验'!AH117-'2、物理特性检验'!AI117)&gt;0.5,2,""))))</f>
        <v/>
      </c>
      <c r="W117" s="95" t="str">
        <f>IF('2、物理特性检验'!AG117="","",'2、物理特性检验'!AG117*15)</f>
        <v/>
      </c>
      <c r="X117" s="95" t="str">
        <f>IF('2、物理特性检验'!AJ117="","",IF(('2、物理特性检验'!AJ117&gt;=3)*('2、物理特性检验'!AL117=0),4,IF(('2、物理特性检验'!AJ117&gt;=3.5)*('2、物理特性检验'!AL117=1),4,"")))</f>
        <v/>
      </c>
      <c r="Y117" s="95" t="str">
        <f>IF('2、物理特性检验'!AK117="","",'2、物理特性检验'!AK117*5)</f>
        <v/>
      </c>
      <c r="Z117" s="97" t="str">
        <f ca="1">IF('3、外观质量检验'!L117="","",SUMIF(外观!$AI:$AJ,'3、外观质量检验'!L117,外观!$AJ:$AJ)*'3、外观质量检验'!M117)</f>
        <v/>
      </c>
      <c r="AA117" s="97" t="str">
        <f ca="1">IF('3、外观质量检验'!O117="","",SUMIF(外观!$AI:$AJ,'3、外观质量检验'!O117,外观!$AJ:$AJ)*'3、外观质量检验'!P117)</f>
        <v/>
      </c>
      <c r="AB117" s="97" t="str">
        <f ca="1">IF('3、外观质量检验'!R117="","",SUMIF(外观!$AI:$AJ,'3、外观质量检验'!R117,外观!$AJ:$AJ)*'3、外观质量检验'!S117)</f>
        <v/>
      </c>
      <c r="AC117" s="97" t="str">
        <f ca="1">IF('3、外观质量检验'!U117="","",SUMIF(外观!$AI:$AJ,'3、外观质量检验'!U117,外观!$AJ:$AJ)*'3、外观质量检验'!V117)</f>
        <v/>
      </c>
      <c r="AD117" s="97" t="str">
        <f ca="1">IF('3、外观质量检验'!X117="","",SUMIF(外观!$AI:$AJ,'3、外观质量检验'!X117,外观!$AJ:$AJ)*'3、外观质量检验'!Y117)</f>
        <v/>
      </c>
      <c r="AE117" s="97" t="str">
        <f ca="1">IF('3、外观质量检验'!AB117="","",SUMIF(外观!$AI:$AJ,'3、外观质量检验'!AB117,外观!$AJ:$AJ)*'3、外观质量检验'!AC117)</f>
        <v/>
      </c>
      <c r="AF117" s="97" t="str">
        <f ca="1">IF('3、外观质量检验'!AE117="","",SUMIF(外观!$AI:$AJ,'3、外观质量检验'!AE117,外观!$AJ:$AJ)*'3、外观质量检验'!AF117)</f>
        <v/>
      </c>
      <c r="AG117" s="97" t="str">
        <f ca="1">IF('3、外观质量检验'!AH117="","",SUMIF(外观!$AI:$AJ,'3、外观质量检验'!AH117,外观!$AJ:$AJ)*'3、外观质量检验'!AI117)</f>
        <v/>
      </c>
      <c r="AH117" s="97" t="str">
        <f ca="1">IF('3、外观质量检验'!AK117="","",SUMIF(外观!$AI:$AJ,'3、外观质量检验'!AK117,外观!$AJ:$AJ)*'3、外观质量检验'!AL117)</f>
        <v/>
      </c>
      <c r="AI117" s="97" t="str">
        <f ca="1">IF('3、外观质量检验'!AN117="","",SUMIF(外观!$AI:$AJ,'3、外观质量检验'!AN117,外观!$AJ:$AJ)*'3、外观质量检验'!AO117)</f>
        <v/>
      </c>
      <c r="AJ117" s="97" t="str">
        <f ca="1">IF('3、外观质量检验'!AR117="","",SUMIF(外观!$AI:$AJ,'3、外观质量检验'!AR117,外观!$AJ:$AJ)*'3、外观质量检验'!AS117)</f>
        <v/>
      </c>
      <c r="AK117" s="97" t="str">
        <f ca="1">IF('3、外观质量检验'!AU117="","",SUMIF(外观!$AI:$AJ,'3、外观质量检验'!AU117,外观!$AJ:$AJ)*'3、外观质量检验'!AV117)</f>
        <v/>
      </c>
      <c r="AL117" s="97" t="str">
        <f ca="1">IF('3、外观质量检验'!AX117="","",SUMIF(外观!$AI:$AJ,'3、外观质量检验'!AX117,外观!$AJ:$AJ)*'3、外观质量检验'!AY117)</f>
        <v/>
      </c>
      <c r="AM117" s="97" t="str">
        <f ca="1">IF('3、外观质量检验'!BA117="","",SUMIF(外观!$AI:$AJ,'3、外观质量检验'!BA117,外观!$AJ:$AJ)*'3、外观质量检验'!BB117)</f>
        <v/>
      </c>
      <c r="AN117" s="97" t="str">
        <f ca="1">IF('3、外观质量检验'!BD117="","",SUMIF(外观!$AI:$AJ,'3、外观质量检验'!BD117,外观!$AJ:$AJ)*'3、外观质量检验'!BE117)</f>
        <v/>
      </c>
      <c r="AO117" s="97" t="str">
        <f ca="1">IF('3、外观质量检验'!BH117="","",SUMIF(外观!$AI:$AJ,'3、外观质量检验'!BH117,外观!$AJ:$AJ)*'3、外观质量检验'!BI117)</f>
        <v/>
      </c>
      <c r="AP117" s="97" t="str">
        <f ca="1">IF('3、外观质量检验'!BK117="","",SUMIF(外观!$AI:$AJ,'3、外观质量检验'!BK117,外观!$AJ:$AJ)*'3、外观质量检验'!BL117)</f>
        <v/>
      </c>
      <c r="AQ117" s="97" t="str">
        <f ca="1">IF('3、外观质量检验'!BN117="","",SUMIF(外观!$AI:$AJ,'3、外观质量检验'!BN117,外观!$AJ:$AJ)*'3、外观质量检验'!BO117)</f>
        <v/>
      </c>
      <c r="AR117" s="97" t="str">
        <f ca="1">IF('3、外观质量检验'!BQ117="","",SUMIF(外观!$AI:$AJ,'3、外观质量检验'!BQ117,外观!$AJ:$AJ)*'3、外观质量检验'!BR117)</f>
        <v/>
      </c>
      <c r="AS117" s="103" t="str">
        <f ca="1">IF('3、外观质量检验'!BT117="","",SUMIF(外观!$AI:$AJ,'3、外观质量检验'!BT117,外观!$AJ:$AJ)*'3、外观质量检验'!BU117)</f>
        <v/>
      </c>
      <c r="AT117" s="104" t="str">
        <f>IF(('4、感官质量检验'!L117="")+('4、感官质量检验'!M117="")+('4、感官质量检验'!N117="")+('4、感官质量检验'!O117="")+('4、感官质量检验'!P117="")+('4、感官质量检验'!Q117=""),"",SUM('4、感官质量检验'!L117:Q117))</f>
        <v/>
      </c>
      <c r="AU117" s="105" t="str">
        <f>IF('4、感官质量检验'!K117="","",'4、感官质量检验'!K117)</f>
        <v/>
      </c>
      <c r="AV117" s="106" t="str">
        <f>IF('4、感官质量检验'!D117="","",IF('4、感官质量检验'!D117="一类",85,IF('4、感官质量检验'!D117="二、三类",75,60)))</f>
        <v/>
      </c>
      <c r="AW117" s="109" t="str">
        <f>IF(AND(综合判定!AT117="",'4、感官质量检验'!K117=""),"",IF(OR('4、感官质量检验'!K117="异味",'4、感官质量检验'!K117="霉变",'4、感官质量检验'!K117="异味及霉变",综合判定!AT117&lt;AV117),"A类缺陷，批否",IF(综合判定!AT117&lt;('4、感官质量检验'!J117-2),"B类","合格")))</f>
        <v/>
      </c>
      <c r="AX117" s="110" t="str">
        <f>IF('5、主流烟气检验'!R117="","",IF(('5、主流烟气检验'!R117&lt;=4),1,IF(AND('5、主流烟气检验'!R117&gt;=5,'5、主流烟气检验'!R117&lt;=9),1.5,2)))</f>
        <v/>
      </c>
      <c r="AY117" s="106" t="str">
        <f>IF('5、主流烟气检验'!R117="","",IF('5、主流烟气检验'!R117&lt;=8,100,IF(AND('5、主流烟气检验'!R117&gt;=9,'5、主流烟气检验'!R117&lt;=12),80,0)))</f>
        <v/>
      </c>
      <c r="AZ117" s="106" t="str">
        <f>IF('5、主流烟气检验'!S117="","",IF(ABS('5、主流烟气检验'!R117-'5、主流烟气检验'!S117)&lt;=AX117,AY117,0))</f>
        <v/>
      </c>
      <c r="BA117" s="78" t="str">
        <f t="shared" si="8"/>
        <v/>
      </c>
      <c r="BB117" s="106" t="str">
        <f>IF('5、主流烟气检验'!T117="","",IF(('5、主流烟气检验'!T117&lt;=0.4),0.1,IF(AND('5、主流烟气检验'!T117&gt;=0.5,'5、主流烟气检验'!T117&lt;=1),0.2,0.3)))</f>
        <v/>
      </c>
      <c r="BC117" s="106" t="str">
        <f>IF('5、主流烟气检验'!U117="","",IF(ABS('5、主流烟气检验'!T117-'5、主流烟气检验'!U117)&lt;=BB117,100,0))</f>
        <v/>
      </c>
      <c r="BD117" s="106" t="str">
        <f>IF('5、主流烟气检验'!V117="","",IF(('5、主流烟气检验'!V117&lt;=4),1,IF(AND('5、主流烟气检验'!V117&gt;=5,'5、主流烟气检验'!V117&lt;=10),2,3)))</f>
        <v/>
      </c>
      <c r="BE117" s="106" t="str">
        <f>IF('5、主流烟气检验'!V117="","",IF('5、主流烟气检验'!V117&lt;=10,100,IF(AND('5、主流烟气检验'!V117&gt;=11,'5、主流烟气检验'!V117&lt;=15),80,0)))</f>
        <v/>
      </c>
      <c r="BF117" s="109" t="str">
        <f>IF('5、主流烟气检验'!W117="","",IF(ABS('5、主流烟气检验'!W117-'5、主流烟气检验'!V117)&lt;=BD117,BE117,0))</f>
        <v/>
      </c>
      <c r="BG117" s="113" t="str">
        <f ca="1" t="shared" si="9"/>
        <v/>
      </c>
    </row>
    <row r="118" ht="14.25" customHeight="1" spans="2:59">
      <c r="B118" s="77" t="str">
        <f>IF('1、包装标识检验'!B118="","",'1、包装标识检验'!B118)</f>
        <v/>
      </c>
      <c r="C118" s="78" t="str">
        <f>IF('1、包装标识检验'!C118="","",'1、包装标识检验'!C118)</f>
        <v/>
      </c>
      <c r="D118" s="78" t="str">
        <f>IF('1、包装标识检验'!D118="","",'1、包装标识检验'!D118)</f>
        <v/>
      </c>
      <c r="E118" s="78" t="str">
        <f>IF('1、包装标识检验'!E118="","",'1、包装标识检验'!E118)</f>
        <v/>
      </c>
      <c r="F118" s="79" t="str">
        <f>IF('1、包装标识检验'!F118="","",'1、包装标识检验'!F118)</f>
        <v/>
      </c>
      <c r="G118" s="78" t="str">
        <f>IF('1、包装标识检验'!G118="","",'1、包装标识检验'!G118)</f>
        <v/>
      </c>
      <c r="H118" s="78" t="str">
        <f>IF('1、包装标识检验'!H118="","",'1、包装标识检验'!H118)</f>
        <v/>
      </c>
      <c r="I118" s="88" t="str">
        <f>IF('1、包装标识检验'!I118="","",'1、包装标识检验'!I118)</f>
        <v/>
      </c>
      <c r="J118" s="89" t="str">
        <f>IF('1、包装标识检验'!J118="合格","合格",IF('1、包装标识检验'!J118="","",IF('1、包装标识检验'!J118="A类","A类，批否",IF('1、包装标识检验'!J118="B类","B类，合格"))))</f>
        <v/>
      </c>
      <c r="K118" s="90" t="str">
        <f>IF('1、包装标识检验'!J118="","",IF('1、包装标识检验'!J118="合格",100,IF('1、包装标识检验'!J118="A类",0,100-综合判定!J118)))</f>
        <v/>
      </c>
      <c r="L118" s="77" t="str">
        <f ca="1">IF(B118="","",100-SUM(综合判定!P118,综合判定!Q118,综合判定!R118,综合判定!S118,综合判定!T118,综合判定!U118,综合判定!W118,综合判定!V118,综合判定!X118,综合判定!Y118,综合判定!Z118,综合判定!AA118,综合判定!AB118,综合判定!AC118,综合判定!AD118,综合判定!AE118,综合判定!AF118,综合判定!AG118,综合判定!AH118,综合判定!AI118,综合判定!AJ118,综合判定!AK118,综合判定!AL118,综合判定!AM118,综合判定!AN118,综合判定!AO118,综合判定!AP118,综合判定!AQ118,综合判定!AR118,综合判定!AS118))</f>
        <v/>
      </c>
      <c r="M118" s="78" t="str">
        <f ca="1" t="shared" si="6"/>
        <v/>
      </c>
      <c r="N118" s="91" t="str">
        <f ca="1" t="shared" si="7"/>
        <v/>
      </c>
      <c r="O118" s="92"/>
      <c r="P118" s="93" t="str">
        <f>IF('2、物理特性检验'!L118="","",'2、物理特性检验'!L118*0.2)</f>
        <v/>
      </c>
      <c r="Q118" s="95" t="str">
        <f>IF('2、物理特性检验'!O118="","",'2、物理特性检验'!O118*0.5)</f>
        <v/>
      </c>
      <c r="R118" s="95" t="str">
        <f>IF('2、物理特性检验'!R118="","",'2、物理特性检验'!R118*0.2)</f>
        <v/>
      </c>
      <c r="S118" s="95" t="str">
        <f>IF('2、物理特性检验'!U118="","",'2、物理特性检验'!U118*1)</f>
        <v/>
      </c>
      <c r="T118" s="95" t="str">
        <f>IF('2、物理特性检验'!X118="","",'2、物理特性检验'!X118*0.5)</f>
        <v/>
      </c>
      <c r="U118" s="95" t="str">
        <f>IF('2、物理特性检验'!AA118="","",'2、物理特性检验'!AA118*0.2)</f>
        <v/>
      </c>
      <c r="V118" s="95" t="str">
        <f>IF('2、物理特性检验'!AH118="","",IF(('2、物理特性检验'!AH118&gt;13.5)+('2、物理特性检验'!AH118&lt;10.5),6,IF(ABS('2、物理特性检验'!AH118-'2、物理特性检验'!AI118)&gt;1,3,IF(ABS('2、物理特性检验'!AH118-'2、物理特性检验'!AI118)&gt;0.5,2,""))))</f>
        <v/>
      </c>
      <c r="W118" s="95" t="str">
        <f>IF('2、物理特性检验'!AG118="","",'2、物理特性检验'!AG118*15)</f>
        <v/>
      </c>
      <c r="X118" s="95" t="str">
        <f>IF('2、物理特性检验'!AJ118="","",IF(('2、物理特性检验'!AJ118&gt;=3)*('2、物理特性检验'!AL118=0),4,IF(('2、物理特性检验'!AJ118&gt;=3.5)*('2、物理特性检验'!AL118=1),4,"")))</f>
        <v/>
      </c>
      <c r="Y118" s="95" t="str">
        <f>IF('2、物理特性检验'!AK118="","",'2、物理特性检验'!AK118*5)</f>
        <v/>
      </c>
      <c r="Z118" s="97" t="str">
        <f ca="1">IF('3、外观质量检验'!L118="","",SUMIF(外观!$AI:$AJ,'3、外观质量检验'!L118,外观!$AJ:$AJ)*'3、外观质量检验'!M118)</f>
        <v/>
      </c>
      <c r="AA118" s="97" t="str">
        <f ca="1">IF('3、外观质量检验'!O118="","",SUMIF(外观!$AI:$AJ,'3、外观质量检验'!O118,外观!$AJ:$AJ)*'3、外观质量检验'!P118)</f>
        <v/>
      </c>
      <c r="AB118" s="97" t="str">
        <f ca="1">IF('3、外观质量检验'!R118="","",SUMIF(外观!$AI:$AJ,'3、外观质量检验'!R118,外观!$AJ:$AJ)*'3、外观质量检验'!S118)</f>
        <v/>
      </c>
      <c r="AC118" s="97" t="str">
        <f ca="1">IF('3、外观质量检验'!U118="","",SUMIF(外观!$AI:$AJ,'3、外观质量检验'!U118,外观!$AJ:$AJ)*'3、外观质量检验'!V118)</f>
        <v/>
      </c>
      <c r="AD118" s="97" t="str">
        <f ca="1">IF('3、外观质量检验'!X118="","",SUMIF(外观!$AI:$AJ,'3、外观质量检验'!X118,外观!$AJ:$AJ)*'3、外观质量检验'!Y118)</f>
        <v/>
      </c>
      <c r="AE118" s="97" t="str">
        <f ca="1">IF('3、外观质量检验'!AB118="","",SUMIF(外观!$AI:$AJ,'3、外观质量检验'!AB118,外观!$AJ:$AJ)*'3、外观质量检验'!AC118)</f>
        <v/>
      </c>
      <c r="AF118" s="97" t="str">
        <f ca="1">IF('3、外观质量检验'!AE118="","",SUMIF(外观!$AI:$AJ,'3、外观质量检验'!AE118,外观!$AJ:$AJ)*'3、外观质量检验'!AF118)</f>
        <v/>
      </c>
      <c r="AG118" s="97" t="str">
        <f ca="1">IF('3、外观质量检验'!AH118="","",SUMIF(外观!$AI:$AJ,'3、外观质量检验'!AH118,外观!$AJ:$AJ)*'3、外观质量检验'!AI118)</f>
        <v/>
      </c>
      <c r="AH118" s="97" t="str">
        <f ca="1">IF('3、外观质量检验'!AK118="","",SUMIF(外观!$AI:$AJ,'3、外观质量检验'!AK118,外观!$AJ:$AJ)*'3、外观质量检验'!AL118)</f>
        <v/>
      </c>
      <c r="AI118" s="97" t="str">
        <f ca="1">IF('3、外观质量检验'!AN118="","",SUMIF(外观!$AI:$AJ,'3、外观质量检验'!AN118,外观!$AJ:$AJ)*'3、外观质量检验'!AO118)</f>
        <v/>
      </c>
      <c r="AJ118" s="97" t="str">
        <f ca="1">IF('3、外观质量检验'!AR118="","",SUMIF(外观!$AI:$AJ,'3、外观质量检验'!AR118,外观!$AJ:$AJ)*'3、外观质量检验'!AS118)</f>
        <v/>
      </c>
      <c r="AK118" s="97" t="str">
        <f ca="1">IF('3、外观质量检验'!AU118="","",SUMIF(外观!$AI:$AJ,'3、外观质量检验'!AU118,外观!$AJ:$AJ)*'3、外观质量检验'!AV118)</f>
        <v/>
      </c>
      <c r="AL118" s="97" t="str">
        <f ca="1">IF('3、外观质量检验'!AX118="","",SUMIF(外观!$AI:$AJ,'3、外观质量检验'!AX118,外观!$AJ:$AJ)*'3、外观质量检验'!AY118)</f>
        <v/>
      </c>
      <c r="AM118" s="97" t="str">
        <f ca="1">IF('3、外观质量检验'!BA118="","",SUMIF(外观!$AI:$AJ,'3、外观质量检验'!BA118,外观!$AJ:$AJ)*'3、外观质量检验'!BB118)</f>
        <v/>
      </c>
      <c r="AN118" s="97" t="str">
        <f ca="1">IF('3、外观质量检验'!BD118="","",SUMIF(外观!$AI:$AJ,'3、外观质量检验'!BD118,外观!$AJ:$AJ)*'3、外观质量检验'!BE118)</f>
        <v/>
      </c>
      <c r="AO118" s="97" t="str">
        <f ca="1">IF('3、外观质量检验'!BH118="","",SUMIF(外观!$AI:$AJ,'3、外观质量检验'!BH118,外观!$AJ:$AJ)*'3、外观质量检验'!BI118)</f>
        <v/>
      </c>
      <c r="AP118" s="97" t="str">
        <f ca="1">IF('3、外观质量检验'!BK118="","",SUMIF(外观!$AI:$AJ,'3、外观质量检验'!BK118,外观!$AJ:$AJ)*'3、外观质量检验'!BL118)</f>
        <v/>
      </c>
      <c r="AQ118" s="97" t="str">
        <f ca="1">IF('3、外观质量检验'!BN118="","",SUMIF(外观!$AI:$AJ,'3、外观质量检验'!BN118,外观!$AJ:$AJ)*'3、外观质量检验'!BO118)</f>
        <v/>
      </c>
      <c r="AR118" s="97" t="str">
        <f ca="1">IF('3、外观质量检验'!BQ118="","",SUMIF(外观!$AI:$AJ,'3、外观质量检验'!BQ118,外观!$AJ:$AJ)*'3、外观质量检验'!BR118)</f>
        <v/>
      </c>
      <c r="AS118" s="103" t="str">
        <f ca="1">IF('3、外观质量检验'!BT118="","",SUMIF(外观!$AI:$AJ,'3、外观质量检验'!BT118,外观!$AJ:$AJ)*'3、外观质量检验'!BU118)</f>
        <v/>
      </c>
      <c r="AT118" s="104" t="str">
        <f>IF(('4、感官质量检验'!L118="")+('4、感官质量检验'!M118="")+('4、感官质量检验'!N118="")+('4、感官质量检验'!O118="")+('4、感官质量检验'!P118="")+('4、感官质量检验'!Q118=""),"",SUM('4、感官质量检验'!L118:Q118))</f>
        <v/>
      </c>
      <c r="AU118" s="105" t="str">
        <f>IF('4、感官质量检验'!K118="","",'4、感官质量检验'!K118)</f>
        <v/>
      </c>
      <c r="AV118" s="106" t="str">
        <f>IF('4、感官质量检验'!D118="","",IF('4、感官质量检验'!D118="一类",85,IF('4、感官质量检验'!D118="二、三类",75,60)))</f>
        <v/>
      </c>
      <c r="AW118" s="109" t="str">
        <f>IF(AND(综合判定!AT118="",'4、感官质量检验'!K118=""),"",IF(OR('4、感官质量检验'!K118="异味",'4、感官质量检验'!K118="霉变",'4、感官质量检验'!K118="异味及霉变",综合判定!AT118&lt;AV118),"A类缺陷，批否",IF(综合判定!AT118&lt;('4、感官质量检验'!J118-2),"B类","合格")))</f>
        <v/>
      </c>
      <c r="AX118" s="110" t="str">
        <f>IF('5、主流烟气检验'!R118="","",IF(('5、主流烟气检验'!R118&lt;=4),1,IF(AND('5、主流烟气检验'!R118&gt;=5,'5、主流烟气检验'!R118&lt;=9),1.5,2)))</f>
        <v/>
      </c>
      <c r="AY118" s="106" t="str">
        <f>IF('5、主流烟气检验'!R118="","",IF('5、主流烟气检验'!R118&lt;=8,100,IF(AND('5、主流烟气检验'!R118&gt;=9,'5、主流烟气检验'!R118&lt;=12),80,0)))</f>
        <v/>
      </c>
      <c r="AZ118" s="106" t="str">
        <f>IF('5、主流烟气检验'!S118="","",IF(ABS('5、主流烟气检验'!R118-'5、主流烟气检验'!S118)&lt;=AX118,AY118,0))</f>
        <v/>
      </c>
      <c r="BA118" s="78" t="str">
        <f t="shared" si="8"/>
        <v/>
      </c>
      <c r="BB118" s="106" t="str">
        <f>IF('5、主流烟气检验'!T118="","",IF(('5、主流烟气检验'!T118&lt;=0.4),0.1,IF(AND('5、主流烟气检验'!T118&gt;=0.5,'5、主流烟气检验'!T118&lt;=1),0.2,0.3)))</f>
        <v/>
      </c>
      <c r="BC118" s="106" t="str">
        <f>IF('5、主流烟气检验'!U118="","",IF(ABS('5、主流烟气检验'!T118-'5、主流烟气检验'!U118)&lt;=BB118,100,0))</f>
        <v/>
      </c>
      <c r="BD118" s="106" t="str">
        <f>IF('5、主流烟气检验'!V118="","",IF(('5、主流烟气检验'!V118&lt;=4),1,IF(AND('5、主流烟气检验'!V118&gt;=5,'5、主流烟气检验'!V118&lt;=10),2,3)))</f>
        <v/>
      </c>
      <c r="BE118" s="106" t="str">
        <f>IF('5、主流烟气检验'!V118="","",IF('5、主流烟气检验'!V118&lt;=10,100,IF(AND('5、主流烟气检验'!V118&gt;=11,'5、主流烟气检验'!V118&lt;=15),80,0)))</f>
        <v/>
      </c>
      <c r="BF118" s="109" t="str">
        <f>IF('5、主流烟气检验'!W118="","",IF(ABS('5、主流烟气检验'!W118-'5、主流烟气检验'!V118)&lt;=BD118,BE118,0))</f>
        <v/>
      </c>
      <c r="BG118" s="113" t="str">
        <f ca="1" t="shared" si="9"/>
        <v/>
      </c>
    </row>
    <row r="119" ht="14.25" customHeight="1" spans="2:59">
      <c r="B119" s="77" t="str">
        <f>IF('1、包装标识检验'!B119="","",'1、包装标识检验'!B119)</f>
        <v/>
      </c>
      <c r="C119" s="78" t="str">
        <f>IF('1、包装标识检验'!C119="","",'1、包装标识检验'!C119)</f>
        <v/>
      </c>
      <c r="D119" s="78" t="str">
        <f>IF('1、包装标识检验'!D119="","",'1、包装标识检验'!D119)</f>
        <v/>
      </c>
      <c r="E119" s="78" t="str">
        <f>IF('1、包装标识检验'!E119="","",'1、包装标识检验'!E119)</f>
        <v/>
      </c>
      <c r="F119" s="79" t="str">
        <f>IF('1、包装标识检验'!F119="","",'1、包装标识检验'!F119)</f>
        <v/>
      </c>
      <c r="G119" s="78" t="str">
        <f>IF('1、包装标识检验'!G119="","",'1、包装标识检验'!G119)</f>
        <v/>
      </c>
      <c r="H119" s="78" t="str">
        <f>IF('1、包装标识检验'!H119="","",'1、包装标识检验'!H119)</f>
        <v/>
      </c>
      <c r="I119" s="88" t="str">
        <f>IF('1、包装标识检验'!I119="","",'1、包装标识检验'!I119)</f>
        <v/>
      </c>
      <c r="J119" s="89" t="str">
        <f>IF('1、包装标识检验'!J119="合格","合格",IF('1、包装标识检验'!J119="","",IF('1、包装标识检验'!J119="A类","A类，批否",IF('1、包装标识检验'!J119="B类","B类，合格"))))</f>
        <v/>
      </c>
      <c r="K119" s="90" t="str">
        <f>IF('1、包装标识检验'!J119="","",IF('1、包装标识检验'!J119="合格",100,IF('1、包装标识检验'!J119="A类",0,100-综合判定!J119)))</f>
        <v/>
      </c>
      <c r="L119" s="77" t="str">
        <f ca="1">IF(B119="","",100-SUM(综合判定!P119,综合判定!Q119,综合判定!R119,综合判定!S119,综合判定!T119,综合判定!U119,综合判定!W119,综合判定!V119,综合判定!X119,综合判定!Y119,综合判定!Z119,综合判定!AA119,综合判定!AB119,综合判定!AC119,综合判定!AD119,综合判定!AE119,综合判定!AF119,综合判定!AG119,综合判定!AH119,综合判定!AI119,综合判定!AJ119,综合判定!AK119,综合判定!AL119,综合判定!AM119,综合判定!AN119,综合判定!AO119,综合判定!AP119,综合判定!AQ119,综合判定!AR119,综合判定!AS119))</f>
        <v/>
      </c>
      <c r="M119" s="78" t="str">
        <f ca="1" t="shared" si="6"/>
        <v/>
      </c>
      <c r="N119" s="91" t="str">
        <f ca="1" t="shared" si="7"/>
        <v/>
      </c>
      <c r="O119" s="92"/>
      <c r="P119" s="93" t="str">
        <f>IF('2、物理特性检验'!L119="","",'2、物理特性检验'!L119*0.2)</f>
        <v/>
      </c>
      <c r="Q119" s="95" t="str">
        <f>IF('2、物理特性检验'!O119="","",'2、物理特性检验'!O119*0.5)</f>
        <v/>
      </c>
      <c r="R119" s="95" t="str">
        <f>IF('2、物理特性检验'!R119="","",'2、物理特性检验'!R119*0.2)</f>
        <v/>
      </c>
      <c r="S119" s="95" t="str">
        <f>IF('2、物理特性检验'!U119="","",'2、物理特性检验'!U119*1)</f>
        <v/>
      </c>
      <c r="T119" s="95" t="str">
        <f>IF('2、物理特性检验'!X119="","",'2、物理特性检验'!X119*0.5)</f>
        <v/>
      </c>
      <c r="U119" s="95" t="str">
        <f>IF('2、物理特性检验'!AA119="","",'2、物理特性检验'!AA119*0.2)</f>
        <v/>
      </c>
      <c r="V119" s="95" t="str">
        <f>IF('2、物理特性检验'!AH119="","",IF(('2、物理特性检验'!AH119&gt;13.5)+('2、物理特性检验'!AH119&lt;10.5),6,IF(ABS('2、物理特性检验'!AH119-'2、物理特性检验'!AI119)&gt;1,3,IF(ABS('2、物理特性检验'!AH119-'2、物理特性检验'!AI119)&gt;0.5,2,""))))</f>
        <v/>
      </c>
      <c r="W119" s="95" t="str">
        <f>IF('2、物理特性检验'!AG119="","",'2、物理特性检验'!AG119*15)</f>
        <v/>
      </c>
      <c r="X119" s="95" t="str">
        <f>IF('2、物理特性检验'!AJ119="","",IF(('2、物理特性检验'!AJ119&gt;=3)*('2、物理特性检验'!AL119=0),4,IF(('2、物理特性检验'!AJ119&gt;=3.5)*('2、物理特性检验'!AL119=1),4,"")))</f>
        <v/>
      </c>
      <c r="Y119" s="95" t="str">
        <f>IF('2、物理特性检验'!AK119="","",'2、物理特性检验'!AK119*5)</f>
        <v/>
      </c>
      <c r="Z119" s="97" t="str">
        <f ca="1">IF('3、外观质量检验'!L119="","",SUMIF(外观!$AI:$AJ,'3、外观质量检验'!L119,外观!$AJ:$AJ)*'3、外观质量检验'!M119)</f>
        <v/>
      </c>
      <c r="AA119" s="97" t="str">
        <f ca="1">IF('3、外观质量检验'!O119="","",SUMIF(外观!$AI:$AJ,'3、外观质量检验'!O119,外观!$AJ:$AJ)*'3、外观质量检验'!P119)</f>
        <v/>
      </c>
      <c r="AB119" s="97" t="str">
        <f ca="1">IF('3、外观质量检验'!R119="","",SUMIF(外观!$AI:$AJ,'3、外观质量检验'!R119,外观!$AJ:$AJ)*'3、外观质量检验'!S119)</f>
        <v/>
      </c>
      <c r="AC119" s="97" t="str">
        <f ca="1">IF('3、外观质量检验'!U119="","",SUMIF(外观!$AI:$AJ,'3、外观质量检验'!U119,外观!$AJ:$AJ)*'3、外观质量检验'!V119)</f>
        <v/>
      </c>
      <c r="AD119" s="97" t="str">
        <f ca="1">IF('3、外观质量检验'!X119="","",SUMIF(外观!$AI:$AJ,'3、外观质量检验'!X119,外观!$AJ:$AJ)*'3、外观质量检验'!Y119)</f>
        <v/>
      </c>
      <c r="AE119" s="97" t="str">
        <f ca="1">IF('3、外观质量检验'!AB119="","",SUMIF(外观!$AI:$AJ,'3、外观质量检验'!AB119,外观!$AJ:$AJ)*'3、外观质量检验'!AC119)</f>
        <v/>
      </c>
      <c r="AF119" s="97" t="str">
        <f ca="1">IF('3、外观质量检验'!AE119="","",SUMIF(外观!$AI:$AJ,'3、外观质量检验'!AE119,外观!$AJ:$AJ)*'3、外观质量检验'!AF119)</f>
        <v/>
      </c>
      <c r="AG119" s="97" t="str">
        <f ca="1">IF('3、外观质量检验'!AH119="","",SUMIF(外观!$AI:$AJ,'3、外观质量检验'!AH119,外观!$AJ:$AJ)*'3、外观质量检验'!AI119)</f>
        <v/>
      </c>
      <c r="AH119" s="97" t="str">
        <f ca="1">IF('3、外观质量检验'!AK119="","",SUMIF(外观!$AI:$AJ,'3、外观质量检验'!AK119,外观!$AJ:$AJ)*'3、外观质量检验'!AL119)</f>
        <v/>
      </c>
      <c r="AI119" s="97" t="str">
        <f ca="1">IF('3、外观质量检验'!AN119="","",SUMIF(外观!$AI:$AJ,'3、外观质量检验'!AN119,外观!$AJ:$AJ)*'3、外观质量检验'!AO119)</f>
        <v/>
      </c>
      <c r="AJ119" s="97" t="str">
        <f ca="1">IF('3、外观质量检验'!AR119="","",SUMIF(外观!$AI:$AJ,'3、外观质量检验'!AR119,外观!$AJ:$AJ)*'3、外观质量检验'!AS119)</f>
        <v/>
      </c>
      <c r="AK119" s="97" t="str">
        <f ca="1">IF('3、外观质量检验'!AU119="","",SUMIF(外观!$AI:$AJ,'3、外观质量检验'!AU119,外观!$AJ:$AJ)*'3、外观质量检验'!AV119)</f>
        <v/>
      </c>
      <c r="AL119" s="97" t="str">
        <f ca="1">IF('3、外观质量检验'!AX119="","",SUMIF(外观!$AI:$AJ,'3、外观质量检验'!AX119,外观!$AJ:$AJ)*'3、外观质量检验'!AY119)</f>
        <v/>
      </c>
      <c r="AM119" s="97" t="str">
        <f ca="1">IF('3、外观质量检验'!BA119="","",SUMIF(外观!$AI:$AJ,'3、外观质量检验'!BA119,外观!$AJ:$AJ)*'3、外观质量检验'!BB119)</f>
        <v/>
      </c>
      <c r="AN119" s="97" t="str">
        <f ca="1">IF('3、外观质量检验'!BD119="","",SUMIF(外观!$AI:$AJ,'3、外观质量检验'!BD119,外观!$AJ:$AJ)*'3、外观质量检验'!BE119)</f>
        <v/>
      </c>
      <c r="AO119" s="97" t="str">
        <f ca="1">IF('3、外观质量检验'!BH119="","",SUMIF(外观!$AI:$AJ,'3、外观质量检验'!BH119,外观!$AJ:$AJ)*'3、外观质量检验'!BI119)</f>
        <v/>
      </c>
      <c r="AP119" s="97" t="str">
        <f ca="1">IF('3、外观质量检验'!BK119="","",SUMIF(外观!$AI:$AJ,'3、外观质量检验'!BK119,外观!$AJ:$AJ)*'3、外观质量检验'!BL119)</f>
        <v/>
      </c>
      <c r="AQ119" s="97" t="str">
        <f ca="1">IF('3、外观质量检验'!BN119="","",SUMIF(外观!$AI:$AJ,'3、外观质量检验'!BN119,外观!$AJ:$AJ)*'3、外观质量检验'!BO119)</f>
        <v/>
      </c>
      <c r="AR119" s="97" t="str">
        <f ca="1">IF('3、外观质量检验'!BQ119="","",SUMIF(外观!$AI:$AJ,'3、外观质量检验'!BQ119,外观!$AJ:$AJ)*'3、外观质量检验'!BR119)</f>
        <v/>
      </c>
      <c r="AS119" s="103" t="str">
        <f ca="1">IF('3、外观质量检验'!BT119="","",SUMIF(外观!$AI:$AJ,'3、外观质量检验'!BT119,外观!$AJ:$AJ)*'3、外观质量检验'!BU119)</f>
        <v/>
      </c>
      <c r="AT119" s="104" t="str">
        <f>IF(('4、感官质量检验'!L119="")+('4、感官质量检验'!M119="")+('4、感官质量检验'!N119="")+('4、感官质量检验'!O119="")+('4、感官质量检验'!P119="")+('4、感官质量检验'!Q119=""),"",SUM('4、感官质量检验'!L119:Q119))</f>
        <v/>
      </c>
      <c r="AU119" s="105" t="str">
        <f>IF('4、感官质量检验'!K119="","",'4、感官质量检验'!K119)</f>
        <v/>
      </c>
      <c r="AV119" s="106" t="str">
        <f>IF('4、感官质量检验'!D119="","",IF('4、感官质量检验'!D119="一类",85,IF('4、感官质量检验'!D119="二、三类",75,60)))</f>
        <v/>
      </c>
      <c r="AW119" s="109" t="str">
        <f>IF(AND(综合判定!AT119="",'4、感官质量检验'!K119=""),"",IF(OR('4、感官质量检验'!K119="异味",'4、感官质量检验'!K119="霉变",'4、感官质量检验'!K119="异味及霉变",综合判定!AT119&lt;AV119),"A类缺陷，批否",IF(综合判定!AT119&lt;('4、感官质量检验'!J119-2),"B类","合格")))</f>
        <v/>
      </c>
      <c r="AX119" s="110" t="str">
        <f>IF('5、主流烟气检验'!R119="","",IF(('5、主流烟气检验'!R119&lt;=4),1,IF(AND('5、主流烟气检验'!R119&gt;=5,'5、主流烟气检验'!R119&lt;=9),1.5,2)))</f>
        <v/>
      </c>
      <c r="AY119" s="106" t="str">
        <f>IF('5、主流烟气检验'!R119="","",IF('5、主流烟气检验'!R119&lt;=8,100,IF(AND('5、主流烟气检验'!R119&gt;=9,'5、主流烟气检验'!R119&lt;=12),80,0)))</f>
        <v/>
      </c>
      <c r="AZ119" s="106" t="str">
        <f>IF('5、主流烟气检验'!S119="","",IF(ABS('5、主流烟气检验'!R119-'5、主流烟气检验'!S119)&lt;=AX119,AY119,0))</f>
        <v/>
      </c>
      <c r="BA119" s="78" t="str">
        <f t="shared" si="8"/>
        <v/>
      </c>
      <c r="BB119" s="106" t="str">
        <f>IF('5、主流烟气检验'!T119="","",IF(('5、主流烟气检验'!T119&lt;=0.4),0.1,IF(AND('5、主流烟气检验'!T119&gt;=0.5,'5、主流烟气检验'!T119&lt;=1),0.2,0.3)))</f>
        <v/>
      </c>
      <c r="BC119" s="106" t="str">
        <f>IF('5、主流烟气检验'!U119="","",IF(ABS('5、主流烟气检验'!T119-'5、主流烟气检验'!U119)&lt;=BB119,100,0))</f>
        <v/>
      </c>
      <c r="BD119" s="106" t="str">
        <f>IF('5、主流烟气检验'!V119="","",IF(('5、主流烟气检验'!V119&lt;=4),1,IF(AND('5、主流烟气检验'!V119&gt;=5,'5、主流烟气检验'!V119&lt;=10),2,3)))</f>
        <v/>
      </c>
      <c r="BE119" s="106" t="str">
        <f>IF('5、主流烟气检验'!V119="","",IF('5、主流烟气检验'!V119&lt;=10,100,IF(AND('5、主流烟气检验'!V119&gt;=11,'5、主流烟气检验'!V119&lt;=15),80,0)))</f>
        <v/>
      </c>
      <c r="BF119" s="109" t="str">
        <f>IF('5、主流烟气检验'!W119="","",IF(ABS('5、主流烟气检验'!W119-'5、主流烟气检验'!V119)&lt;=BD119,BE119,0))</f>
        <v/>
      </c>
      <c r="BG119" s="113" t="str">
        <f ca="1" t="shared" si="9"/>
        <v/>
      </c>
    </row>
    <row r="120" ht="14.25" customHeight="1" spans="2:59">
      <c r="B120" s="77" t="str">
        <f>IF('1、包装标识检验'!B120="","",'1、包装标识检验'!B120)</f>
        <v/>
      </c>
      <c r="C120" s="78" t="str">
        <f>IF('1、包装标识检验'!C120="","",'1、包装标识检验'!C120)</f>
        <v/>
      </c>
      <c r="D120" s="78" t="str">
        <f>IF('1、包装标识检验'!D120="","",'1、包装标识检验'!D120)</f>
        <v/>
      </c>
      <c r="E120" s="78" t="str">
        <f>IF('1、包装标识检验'!E120="","",'1、包装标识检验'!E120)</f>
        <v/>
      </c>
      <c r="F120" s="79" t="str">
        <f>IF('1、包装标识检验'!F120="","",'1、包装标识检验'!F120)</f>
        <v/>
      </c>
      <c r="G120" s="78" t="str">
        <f>IF('1、包装标识检验'!G120="","",'1、包装标识检验'!G120)</f>
        <v/>
      </c>
      <c r="H120" s="78" t="str">
        <f>IF('1、包装标识检验'!H120="","",'1、包装标识检验'!H120)</f>
        <v/>
      </c>
      <c r="I120" s="88" t="str">
        <f>IF('1、包装标识检验'!I120="","",'1、包装标识检验'!I120)</f>
        <v/>
      </c>
      <c r="J120" s="89" t="str">
        <f>IF('1、包装标识检验'!J120="合格","合格",IF('1、包装标识检验'!J120="","",IF('1、包装标识检验'!J120="A类","A类，批否",IF('1、包装标识检验'!J120="B类","B类，合格"))))</f>
        <v/>
      </c>
      <c r="K120" s="90" t="str">
        <f>IF('1、包装标识检验'!J120="","",IF('1、包装标识检验'!J120="合格",100,IF('1、包装标识检验'!J120="A类",0,100-综合判定!J120)))</f>
        <v/>
      </c>
      <c r="L120" s="77" t="str">
        <f ca="1">IF(B120="","",100-SUM(综合判定!P120,综合判定!Q120,综合判定!R120,综合判定!S120,综合判定!T120,综合判定!U120,综合判定!W120,综合判定!V120,综合判定!X120,综合判定!Y120,综合判定!Z120,综合判定!AA120,综合判定!AB120,综合判定!AC120,综合判定!AD120,综合判定!AE120,综合判定!AF120,综合判定!AG120,综合判定!AH120,综合判定!AI120,综合判定!AJ120,综合判定!AK120,综合判定!AL120,综合判定!AM120,综合判定!AN120,综合判定!AO120,综合判定!AP120,综合判定!AQ120,综合判定!AR120,综合判定!AS120))</f>
        <v/>
      </c>
      <c r="M120" s="78" t="str">
        <f ca="1" t="shared" si="6"/>
        <v/>
      </c>
      <c r="N120" s="91" t="str">
        <f ca="1" t="shared" si="7"/>
        <v/>
      </c>
      <c r="O120" s="92"/>
      <c r="P120" s="93" t="str">
        <f>IF('2、物理特性检验'!L120="","",'2、物理特性检验'!L120*0.2)</f>
        <v/>
      </c>
      <c r="Q120" s="95" t="str">
        <f>IF('2、物理特性检验'!O120="","",'2、物理特性检验'!O120*0.5)</f>
        <v/>
      </c>
      <c r="R120" s="95" t="str">
        <f>IF('2、物理特性检验'!R120="","",'2、物理特性检验'!R120*0.2)</f>
        <v/>
      </c>
      <c r="S120" s="95" t="str">
        <f>IF('2、物理特性检验'!U120="","",'2、物理特性检验'!U120*1)</f>
        <v/>
      </c>
      <c r="T120" s="95" t="str">
        <f>IF('2、物理特性检验'!X120="","",'2、物理特性检验'!X120*0.5)</f>
        <v/>
      </c>
      <c r="U120" s="95" t="str">
        <f>IF('2、物理特性检验'!AA120="","",'2、物理特性检验'!AA120*0.2)</f>
        <v/>
      </c>
      <c r="V120" s="95" t="str">
        <f>IF('2、物理特性检验'!AH120="","",IF(('2、物理特性检验'!AH120&gt;13.5)+('2、物理特性检验'!AH120&lt;10.5),6,IF(ABS('2、物理特性检验'!AH120-'2、物理特性检验'!AI120)&gt;1,3,IF(ABS('2、物理特性检验'!AH120-'2、物理特性检验'!AI120)&gt;0.5,2,""))))</f>
        <v/>
      </c>
      <c r="W120" s="95" t="str">
        <f>IF('2、物理特性检验'!AG120="","",'2、物理特性检验'!AG120*15)</f>
        <v/>
      </c>
      <c r="X120" s="95" t="str">
        <f>IF('2、物理特性检验'!AJ120="","",IF(('2、物理特性检验'!AJ120&gt;=3)*('2、物理特性检验'!AL120=0),4,IF(('2、物理特性检验'!AJ120&gt;=3.5)*('2、物理特性检验'!AL120=1),4,"")))</f>
        <v/>
      </c>
      <c r="Y120" s="95" t="str">
        <f>IF('2、物理特性检验'!AK120="","",'2、物理特性检验'!AK120*5)</f>
        <v/>
      </c>
      <c r="Z120" s="97" t="str">
        <f ca="1">IF('3、外观质量检验'!L120="","",SUMIF(外观!$AI:$AJ,'3、外观质量检验'!L120,外观!$AJ:$AJ)*'3、外观质量检验'!M120)</f>
        <v/>
      </c>
      <c r="AA120" s="97" t="str">
        <f ca="1">IF('3、外观质量检验'!O120="","",SUMIF(外观!$AI:$AJ,'3、外观质量检验'!O120,外观!$AJ:$AJ)*'3、外观质量检验'!P120)</f>
        <v/>
      </c>
      <c r="AB120" s="97" t="str">
        <f ca="1">IF('3、外观质量检验'!R120="","",SUMIF(外观!$AI:$AJ,'3、外观质量检验'!R120,外观!$AJ:$AJ)*'3、外观质量检验'!S120)</f>
        <v/>
      </c>
      <c r="AC120" s="97" t="str">
        <f ca="1">IF('3、外观质量检验'!U120="","",SUMIF(外观!$AI:$AJ,'3、外观质量检验'!U120,外观!$AJ:$AJ)*'3、外观质量检验'!V120)</f>
        <v/>
      </c>
      <c r="AD120" s="97" t="str">
        <f ca="1">IF('3、外观质量检验'!X120="","",SUMIF(外观!$AI:$AJ,'3、外观质量检验'!X120,外观!$AJ:$AJ)*'3、外观质量检验'!Y120)</f>
        <v/>
      </c>
      <c r="AE120" s="97" t="str">
        <f ca="1">IF('3、外观质量检验'!AB120="","",SUMIF(外观!$AI:$AJ,'3、外观质量检验'!AB120,外观!$AJ:$AJ)*'3、外观质量检验'!AC120)</f>
        <v/>
      </c>
      <c r="AF120" s="97" t="str">
        <f ca="1">IF('3、外观质量检验'!AE120="","",SUMIF(外观!$AI:$AJ,'3、外观质量检验'!AE120,外观!$AJ:$AJ)*'3、外观质量检验'!AF120)</f>
        <v/>
      </c>
      <c r="AG120" s="97" t="str">
        <f ca="1">IF('3、外观质量检验'!AH120="","",SUMIF(外观!$AI:$AJ,'3、外观质量检验'!AH120,外观!$AJ:$AJ)*'3、外观质量检验'!AI120)</f>
        <v/>
      </c>
      <c r="AH120" s="97" t="str">
        <f ca="1">IF('3、外观质量检验'!AK120="","",SUMIF(外观!$AI:$AJ,'3、外观质量检验'!AK120,外观!$AJ:$AJ)*'3、外观质量检验'!AL120)</f>
        <v/>
      </c>
      <c r="AI120" s="97" t="str">
        <f ca="1">IF('3、外观质量检验'!AN120="","",SUMIF(外观!$AI:$AJ,'3、外观质量检验'!AN120,外观!$AJ:$AJ)*'3、外观质量检验'!AO120)</f>
        <v/>
      </c>
      <c r="AJ120" s="97" t="str">
        <f ca="1">IF('3、外观质量检验'!AR120="","",SUMIF(外观!$AI:$AJ,'3、外观质量检验'!AR120,外观!$AJ:$AJ)*'3、外观质量检验'!AS120)</f>
        <v/>
      </c>
      <c r="AK120" s="97" t="str">
        <f ca="1">IF('3、外观质量检验'!AU120="","",SUMIF(外观!$AI:$AJ,'3、外观质量检验'!AU120,外观!$AJ:$AJ)*'3、外观质量检验'!AV120)</f>
        <v/>
      </c>
      <c r="AL120" s="97" t="str">
        <f ca="1">IF('3、外观质量检验'!AX120="","",SUMIF(外观!$AI:$AJ,'3、外观质量检验'!AX120,外观!$AJ:$AJ)*'3、外观质量检验'!AY120)</f>
        <v/>
      </c>
      <c r="AM120" s="97" t="str">
        <f ca="1">IF('3、外观质量检验'!BA120="","",SUMIF(外观!$AI:$AJ,'3、外观质量检验'!BA120,外观!$AJ:$AJ)*'3、外观质量检验'!BB120)</f>
        <v/>
      </c>
      <c r="AN120" s="97" t="str">
        <f ca="1">IF('3、外观质量检验'!BD120="","",SUMIF(外观!$AI:$AJ,'3、外观质量检验'!BD120,外观!$AJ:$AJ)*'3、外观质量检验'!BE120)</f>
        <v/>
      </c>
      <c r="AO120" s="97" t="str">
        <f ca="1">IF('3、外观质量检验'!BH120="","",SUMIF(外观!$AI:$AJ,'3、外观质量检验'!BH120,外观!$AJ:$AJ)*'3、外观质量检验'!BI120)</f>
        <v/>
      </c>
      <c r="AP120" s="97" t="str">
        <f ca="1">IF('3、外观质量检验'!BK120="","",SUMIF(外观!$AI:$AJ,'3、外观质量检验'!BK120,外观!$AJ:$AJ)*'3、外观质量检验'!BL120)</f>
        <v/>
      </c>
      <c r="AQ120" s="97" t="str">
        <f ca="1">IF('3、外观质量检验'!BN120="","",SUMIF(外观!$AI:$AJ,'3、外观质量检验'!BN120,外观!$AJ:$AJ)*'3、外观质量检验'!BO120)</f>
        <v/>
      </c>
      <c r="AR120" s="97" t="str">
        <f ca="1">IF('3、外观质量检验'!BQ120="","",SUMIF(外观!$AI:$AJ,'3、外观质量检验'!BQ120,外观!$AJ:$AJ)*'3、外观质量检验'!BR120)</f>
        <v/>
      </c>
      <c r="AS120" s="103" t="str">
        <f ca="1">IF('3、外观质量检验'!BT120="","",SUMIF(外观!$AI:$AJ,'3、外观质量检验'!BT120,外观!$AJ:$AJ)*'3、外观质量检验'!BU120)</f>
        <v/>
      </c>
      <c r="AT120" s="104" t="str">
        <f>IF(('4、感官质量检验'!L120="")+('4、感官质量检验'!M120="")+('4、感官质量检验'!N120="")+('4、感官质量检验'!O120="")+('4、感官质量检验'!P120="")+('4、感官质量检验'!Q120=""),"",SUM('4、感官质量检验'!L120:Q120))</f>
        <v/>
      </c>
      <c r="AU120" s="105" t="str">
        <f>IF('4、感官质量检验'!K120="","",'4、感官质量检验'!K120)</f>
        <v/>
      </c>
      <c r="AV120" s="106" t="str">
        <f>IF('4、感官质量检验'!D120="","",IF('4、感官质量检验'!D120="一类",85,IF('4、感官质量检验'!D120="二、三类",75,60)))</f>
        <v/>
      </c>
      <c r="AW120" s="109" t="str">
        <f>IF(AND(综合判定!AT120="",'4、感官质量检验'!K120=""),"",IF(OR('4、感官质量检验'!K120="异味",'4、感官质量检验'!K120="霉变",'4、感官质量检验'!K120="异味及霉变",综合判定!AT120&lt;AV120),"A类缺陷，批否",IF(综合判定!AT120&lt;('4、感官质量检验'!J120-2),"B类","合格")))</f>
        <v/>
      </c>
      <c r="AX120" s="110" t="str">
        <f>IF('5、主流烟气检验'!R120="","",IF(('5、主流烟气检验'!R120&lt;=4),1,IF(AND('5、主流烟气检验'!R120&gt;=5,'5、主流烟气检验'!R120&lt;=9),1.5,2)))</f>
        <v/>
      </c>
      <c r="AY120" s="106" t="str">
        <f>IF('5、主流烟气检验'!R120="","",IF('5、主流烟气检验'!R120&lt;=8,100,IF(AND('5、主流烟气检验'!R120&gt;=9,'5、主流烟气检验'!R120&lt;=12),80,0)))</f>
        <v/>
      </c>
      <c r="AZ120" s="106" t="str">
        <f>IF('5、主流烟气检验'!S120="","",IF(ABS('5、主流烟气检验'!R120-'5、主流烟气检验'!S120)&lt;=AX120,AY120,0))</f>
        <v/>
      </c>
      <c r="BA120" s="78" t="str">
        <f t="shared" si="8"/>
        <v/>
      </c>
      <c r="BB120" s="106" t="str">
        <f>IF('5、主流烟气检验'!T120="","",IF(('5、主流烟气检验'!T120&lt;=0.4),0.1,IF(AND('5、主流烟气检验'!T120&gt;=0.5,'5、主流烟气检验'!T120&lt;=1),0.2,0.3)))</f>
        <v/>
      </c>
      <c r="BC120" s="106" t="str">
        <f>IF('5、主流烟气检验'!U120="","",IF(ABS('5、主流烟气检验'!T120-'5、主流烟气检验'!U120)&lt;=BB120,100,0))</f>
        <v/>
      </c>
      <c r="BD120" s="106" t="str">
        <f>IF('5、主流烟气检验'!V120="","",IF(('5、主流烟气检验'!V120&lt;=4),1,IF(AND('5、主流烟气检验'!V120&gt;=5,'5、主流烟气检验'!V120&lt;=10),2,3)))</f>
        <v/>
      </c>
      <c r="BE120" s="106" t="str">
        <f>IF('5、主流烟气检验'!V120="","",IF('5、主流烟气检验'!V120&lt;=10,100,IF(AND('5、主流烟气检验'!V120&gt;=11,'5、主流烟气检验'!V120&lt;=15),80,0)))</f>
        <v/>
      </c>
      <c r="BF120" s="109" t="str">
        <f>IF('5、主流烟气检验'!W120="","",IF(ABS('5、主流烟气检验'!W120-'5、主流烟气检验'!V120)&lt;=BD120,BE120,0))</f>
        <v/>
      </c>
      <c r="BG120" s="113" t="str">
        <f ca="1" t="shared" si="9"/>
        <v/>
      </c>
    </row>
    <row r="121" ht="14.25" customHeight="1" spans="2:59">
      <c r="B121" s="77" t="str">
        <f>IF('1、包装标识检验'!B121="","",'1、包装标识检验'!B121)</f>
        <v/>
      </c>
      <c r="C121" s="78" t="str">
        <f>IF('1、包装标识检验'!C121="","",'1、包装标识检验'!C121)</f>
        <v/>
      </c>
      <c r="D121" s="78" t="str">
        <f>IF('1、包装标识检验'!D121="","",'1、包装标识检验'!D121)</f>
        <v/>
      </c>
      <c r="E121" s="78" t="str">
        <f>IF('1、包装标识检验'!E121="","",'1、包装标识检验'!E121)</f>
        <v/>
      </c>
      <c r="F121" s="79" t="str">
        <f>IF('1、包装标识检验'!F121="","",'1、包装标识检验'!F121)</f>
        <v/>
      </c>
      <c r="G121" s="78" t="str">
        <f>IF('1、包装标识检验'!G121="","",'1、包装标识检验'!G121)</f>
        <v/>
      </c>
      <c r="H121" s="78" t="str">
        <f>IF('1、包装标识检验'!H121="","",'1、包装标识检验'!H121)</f>
        <v/>
      </c>
      <c r="I121" s="88" t="str">
        <f>IF('1、包装标识检验'!I121="","",'1、包装标识检验'!I121)</f>
        <v/>
      </c>
      <c r="J121" s="89" t="str">
        <f>IF('1、包装标识检验'!J121="合格","合格",IF('1、包装标识检验'!J121="","",IF('1、包装标识检验'!J121="A类","A类，批否",IF('1、包装标识检验'!J121="B类","B类，合格"))))</f>
        <v/>
      </c>
      <c r="K121" s="90" t="str">
        <f>IF('1、包装标识检验'!J121="","",IF('1、包装标识检验'!J121="合格",100,IF('1、包装标识检验'!J121="A类",0,100-综合判定!J121)))</f>
        <v/>
      </c>
      <c r="L121" s="77" t="str">
        <f ca="1">IF(B121="","",100-SUM(综合判定!P121,综合判定!Q121,综合判定!R121,综合判定!S121,综合判定!T121,综合判定!U121,综合判定!W121,综合判定!V121,综合判定!X121,综合判定!Y121,综合判定!Z121,综合判定!AA121,综合判定!AB121,综合判定!AC121,综合判定!AD121,综合判定!AE121,综合判定!AF121,综合判定!AG121,综合判定!AH121,综合判定!AI121,综合判定!AJ121,综合判定!AK121,综合判定!AL121,综合判定!AM121,综合判定!AN121,综合判定!AO121,综合判定!AP121,综合判定!AQ121,综合判定!AR121,综合判定!AS121))</f>
        <v/>
      </c>
      <c r="M121" s="78" t="str">
        <f ca="1" t="shared" si="6"/>
        <v/>
      </c>
      <c r="N121" s="91" t="str">
        <f ca="1" t="shared" si="7"/>
        <v/>
      </c>
      <c r="O121" s="92"/>
      <c r="P121" s="93" t="str">
        <f>IF('2、物理特性检验'!L121="","",'2、物理特性检验'!L121*0.2)</f>
        <v/>
      </c>
      <c r="Q121" s="95" t="str">
        <f>IF('2、物理特性检验'!O121="","",'2、物理特性检验'!O121*0.5)</f>
        <v/>
      </c>
      <c r="R121" s="95" t="str">
        <f>IF('2、物理特性检验'!R121="","",'2、物理特性检验'!R121*0.2)</f>
        <v/>
      </c>
      <c r="S121" s="95" t="str">
        <f>IF('2、物理特性检验'!U121="","",'2、物理特性检验'!U121*1)</f>
        <v/>
      </c>
      <c r="T121" s="95" t="str">
        <f>IF('2、物理特性检验'!X121="","",'2、物理特性检验'!X121*0.5)</f>
        <v/>
      </c>
      <c r="U121" s="95" t="str">
        <f>IF('2、物理特性检验'!AA121="","",'2、物理特性检验'!AA121*0.2)</f>
        <v/>
      </c>
      <c r="V121" s="95" t="str">
        <f>IF('2、物理特性检验'!AH121="","",IF(('2、物理特性检验'!AH121&gt;13.5)+('2、物理特性检验'!AH121&lt;10.5),6,IF(ABS('2、物理特性检验'!AH121-'2、物理特性检验'!AI121)&gt;1,3,IF(ABS('2、物理特性检验'!AH121-'2、物理特性检验'!AI121)&gt;0.5,2,""))))</f>
        <v/>
      </c>
      <c r="W121" s="95" t="str">
        <f>IF('2、物理特性检验'!AG121="","",'2、物理特性检验'!AG121*15)</f>
        <v/>
      </c>
      <c r="X121" s="95" t="str">
        <f>IF('2、物理特性检验'!AJ121="","",IF(('2、物理特性检验'!AJ121&gt;=3)*('2、物理特性检验'!AL121=0),4,IF(('2、物理特性检验'!AJ121&gt;=3.5)*('2、物理特性检验'!AL121=1),4,"")))</f>
        <v/>
      </c>
      <c r="Y121" s="95" t="str">
        <f>IF('2、物理特性检验'!AK121="","",'2、物理特性检验'!AK121*5)</f>
        <v/>
      </c>
      <c r="Z121" s="97" t="str">
        <f ca="1">IF('3、外观质量检验'!L121="","",SUMIF(外观!$AI:$AJ,'3、外观质量检验'!L121,外观!$AJ:$AJ)*'3、外观质量检验'!M121)</f>
        <v/>
      </c>
      <c r="AA121" s="97" t="str">
        <f ca="1">IF('3、外观质量检验'!O121="","",SUMIF(外观!$AI:$AJ,'3、外观质量检验'!O121,外观!$AJ:$AJ)*'3、外观质量检验'!P121)</f>
        <v/>
      </c>
      <c r="AB121" s="97" t="str">
        <f ca="1">IF('3、外观质量检验'!R121="","",SUMIF(外观!$AI:$AJ,'3、外观质量检验'!R121,外观!$AJ:$AJ)*'3、外观质量检验'!S121)</f>
        <v/>
      </c>
      <c r="AC121" s="97" t="str">
        <f ca="1">IF('3、外观质量检验'!U121="","",SUMIF(外观!$AI:$AJ,'3、外观质量检验'!U121,外观!$AJ:$AJ)*'3、外观质量检验'!V121)</f>
        <v/>
      </c>
      <c r="AD121" s="97" t="str">
        <f ca="1">IF('3、外观质量检验'!X121="","",SUMIF(外观!$AI:$AJ,'3、外观质量检验'!X121,外观!$AJ:$AJ)*'3、外观质量检验'!Y121)</f>
        <v/>
      </c>
      <c r="AE121" s="97" t="str">
        <f ca="1">IF('3、外观质量检验'!AB121="","",SUMIF(外观!$AI:$AJ,'3、外观质量检验'!AB121,外观!$AJ:$AJ)*'3、外观质量检验'!AC121)</f>
        <v/>
      </c>
      <c r="AF121" s="97" t="str">
        <f ca="1">IF('3、外观质量检验'!AE121="","",SUMIF(外观!$AI:$AJ,'3、外观质量检验'!AE121,外观!$AJ:$AJ)*'3、外观质量检验'!AF121)</f>
        <v/>
      </c>
      <c r="AG121" s="97" t="str">
        <f ca="1">IF('3、外观质量检验'!AH121="","",SUMIF(外观!$AI:$AJ,'3、外观质量检验'!AH121,外观!$AJ:$AJ)*'3、外观质量检验'!AI121)</f>
        <v/>
      </c>
      <c r="AH121" s="97" t="str">
        <f ca="1">IF('3、外观质量检验'!AK121="","",SUMIF(外观!$AI:$AJ,'3、外观质量检验'!AK121,外观!$AJ:$AJ)*'3、外观质量检验'!AL121)</f>
        <v/>
      </c>
      <c r="AI121" s="97" t="str">
        <f ca="1">IF('3、外观质量检验'!AN121="","",SUMIF(外观!$AI:$AJ,'3、外观质量检验'!AN121,外观!$AJ:$AJ)*'3、外观质量检验'!AO121)</f>
        <v/>
      </c>
      <c r="AJ121" s="97" t="str">
        <f ca="1">IF('3、外观质量检验'!AR121="","",SUMIF(外观!$AI:$AJ,'3、外观质量检验'!AR121,外观!$AJ:$AJ)*'3、外观质量检验'!AS121)</f>
        <v/>
      </c>
      <c r="AK121" s="97" t="str">
        <f ca="1">IF('3、外观质量检验'!AU121="","",SUMIF(外观!$AI:$AJ,'3、外观质量检验'!AU121,外观!$AJ:$AJ)*'3、外观质量检验'!AV121)</f>
        <v/>
      </c>
      <c r="AL121" s="97" t="str">
        <f ca="1">IF('3、外观质量检验'!AX121="","",SUMIF(外观!$AI:$AJ,'3、外观质量检验'!AX121,外观!$AJ:$AJ)*'3、外观质量检验'!AY121)</f>
        <v/>
      </c>
      <c r="AM121" s="97" t="str">
        <f ca="1">IF('3、外观质量检验'!BA121="","",SUMIF(外观!$AI:$AJ,'3、外观质量检验'!BA121,外观!$AJ:$AJ)*'3、外观质量检验'!BB121)</f>
        <v/>
      </c>
      <c r="AN121" s="97" t="str">
        <f ca="1">IF('3、外观质量检验'!BD121="","",SUMIF(外观!$AI:$AJ,'3、外观质量检验'!BD121,外观!$AJ:$AJ)*'3、外观质量检验'!BE121)</f>
        <v/>
      </c>
      <c r="AO121" s="97" t="str">
        <f ca="1">IF('3、外观质量检验'!BH121="","",SUMIF(外观!$AI:$AJ,'3、外观质量检验'!BH121,外观!$AJ:$AJ)*'3、外观质量检验'!BI121)</f>
        <v/>
      </c>
      <c r="AP121" s="97" t="str">
        <f ca="1">IF('3、外观质量检验'!BK121="","",SUMIF(外观!$AI:$AJ,'3、外观质量检验'!BK121,外观!$AJ:$AJ)*'3、外观质量检验'!BL121)</f>
        <v/>
      </c>
      <c r="AQ121" s="97" t="str">
        <f ca="1">IF('3、外观质量检验'!BN121="","",SUMIF(外观!$AI:$AJ,'3、外观质量检验'!BN121,外观!$AJ:$AJ)*'3、外观质量检验'!BO121)</f>
        <v/>
      </c>
      <c r="AR121" s="97" t="str">
        <f ca="1">IF('3、外观质量检验'!BQ121="","",SUMIF(外观!$AI:$AJ,'3、外观质量检验'!BQ121,外观!$AJ:$AJ)*'3、外观质量检验'!BR121)</f>
        <v/>
      </c>
      <c r="AS121" s="103" t="str">
        <f ca="1">IF('3、外观质量检验'!BT121="","",SUMIF(外观!$AI:$AJ,'3、外观质量检验'!BT121,外观!$AJ:$AJ)*'3、外观质量检验'!BU121)</f>
        <v/>
      </c>
      <c r="AT121" s="104" t="str">
        <f>IF(('4、感官质量检验'!L121="")+('4、感官质量检验'!M121="")+('4、感官质量检验'!N121="")+('4、感官质量检验'!O121="")+('4、感官质量检验'!P121="")+('4、感官质量检验'!Q121=""),"",SUM('4、感官质量检验'!L121:Q121))</f>
        <v/>
      </c>
      <c r="AU121" s="105" t="str">
        <f>IF('4、感官质量检验'!K121="","",'4、感官质量检验'!K121)</f>
        <v/>
      </c>
      <c r="AV121" s="106" t="str">
        <f>IF('4、感官质量检验'!D121="","",IF('4、感官质量检验'!D121="一类",85,IF('4、感官质量检验'!D121="二、三类",75,60)))</f>
        <v/>
      </c>
      <c r="AW121" s="109" t="str">
        <f>IF(AND(综合判定!AT121="",'4、感官质量检验'!K121=""),"",IF(OR('4、感官质量检验'!K121="异味",'4、感官质量检验'!K121="霉变",'4、感官质量检验'!K121="异味及霉变",综合判定!AT121&lt;AV121),"A类缺陷，批否",IF(综合判定!AT121&lt;('4、感官质量检验'!J121-2),"B类","合格")))</f>
        <v/>
      </c>
      <c r="AX121" s="110" t="str">
        <f>IF('5、主流烟气检验'!R121="","",IF(('5、主流烟气检验'!R121&lt;=4),1,IF(AND('5、主流烟气检验'!R121&gt;=5,'5、主流烟气检验'!R121&lt;=9),1.5,2)))</f>
        <v/>
      </c>
      <c r="AY121" s="106" t="str">
        <f>IF('5、主流烟气检验'!R121="","",IF('5、主流烟气检验'!R121&lt;=8,100,IF(AND('5、主流烟气检验'!R121&gt;=9,'5、主流烟气检验'!R121&lt;=12),80,0)))</f>
        <v/>
      </c>
      <c r="AZ121" s="106" t="str">
        <f>IF('5、主流烟气检验'!S121="","",IF(ABS('5、主流烟气检验'!R121-'5、主流烟气检验'!S121)&lt;=AX121,AY121,0))</f>
        <v/>
      </c>
      <c r="BA121" s="78" t="str">
        <f t="shared" si="8"/>
        <v/>
      </c>
      <c r="BB121" s="106" t="str">
        <f>IF('5、主流烟气检验'!T121="","",IF(('5、主流烟气检验'!T121&lt;=0.4),0.1,IF(AND('5、主流烟气检验'!T121&gt;=0.5,'5、主流烟气检验'!T121&lt;=1),0.2,0.3)))</f>
        <v/>
      </c>
      <c r="BC121" s="106" t="str">
        <f>IF('5、主流烟气检验'!U121="","",IF(ABS('5、主流烟气检验'!T121-'5、主流烟气检验'!U121)&lt;=BB121,100,0))</f>
        <v/>
      </c>
      <c r="BD121" s="106" t="str">
        <f>IF('5、主流烟气检验'!V121="","",IF(('5、主流烟气检验'!V121&lt;=4),1,IF(AND('5、主流烟气检验'!V121&gt;=5,'5、主流烟气检验'!V121&lt;=10),2,3)))</f>
        <v/>
      </c>
      <c r="BE121" s="106" t="str">
        <f>IF('5、主流烟气检验'!V121="","",IF('5、主流烟气检验'!V121&lt;=10,100,IF(AND('5、主流烟气检验'!V121&gt;=11,'5、主流烟气检验'!V121&lt;=15),80,0)))</f>
        <v/>
      </c>
      <c r="BF121" s="109" t="str">
        <f>IF('5、主流烟气检验'!W121="","",IF(ABS('5、主流烟气检验'!W121-'5、主流烟气检验'!V121)&lt;=BD121,BE121,0))</f>
        <v/>
      </c>
      <c r="BG121" s="113" t="str">
        <f ca="1" t="shared" si="9"/>
        <v/>
      </c>
    </row>
    <row r="122" ht="14.25" customHeight="1" spans="2:59">
      <c r="B122" s="77" t="str">
        <f>IF('1、包装标识检验'!B122="","",'1、包装标识检验'!B122)</f>
        <v/>
      </c>
      <c r="C122" s="78" t="str">
        <f>IF('1、包装标识检验'!C122="","",'1、包装标识检验'!C122)</f>
        <v/>
      </c>
      <c r="D122" s="78" t="str">
        <f>IF('1、包装标识检验'!D122="","",'1、包装标识检验'!D122)</f>
        <v/>
      </c>
      <c r="E122" s="78" t="str">
        <f>IF('1、包装标识检验'!E122="","",'1、包装标识检验'!E122)</f>
        <v/>
      </c>
      <c r="F122" s="79" t="str">
        <f>IF('1、包装标识检验'!F122="","",'1、包装标识检验'!F122)</f>
        <v/>
      </c>
      <c r="G122" s="78" t="str">
        <f>IF('1、包装标识检验'!G122="","",'1、包装标识检验'!G122)</f>
        <v/>
      </c>
      <c r="H122" s="78" t="str">
        <f>IF('1、包装标识检验'!H122="","",'1、包装标识检验'!H122)</f>
        <v/>
      </c>
      <c r="I122" s="88" t="str">
        <f>IF('1、包装标识检验'!I122="","",'1、包装标识检验'!I122)</f>
        <v/>
      </c>
      <c r="J122" s="89" t="str">
        <f>IF('1、包装标识检验'!J122="合格","合格",IF('1、包装标识检验'!J122="","",IF('1、包装标识检验'!J122="A类","A类，批否",IF('1、包装标识检验'!J122="B类","B类，合格"))))</f>
        <v/>
      </c>
      <c r="K122" s="90" t="str">
        <f>IF('1、包装标识检验'!J122="","",IF('1、包装标识检验'!J122="合格",100,IF('1、包装标识检验'!J122="A类",0,100-综合判定!J122)))</f>
        <v/>
      </c>
      <c r="L122" s="77" t="str">
        <f ca="1">IF(B122="","",100-SUM(综合判定!P122,综合判定!Q122,综合判定!R122,综合判定!S122,综合判定!T122,综合判定!U122,综合判定!W122,综合判定!V122,综合判定!X122,综合判定!Y122,综合判定!Z122,综合判定!AA122,综合判定!AB122,综合判定!AC122,综合判定!AD122,综合判定!AE122,综合判定!AF122,综合判定!AG122,综合判定!AH122,综合判定!AI122,综合判定!AJ122,综合判定!AK122,综合判定!AL122,综合判定!AM122,综合判定!AN122,综合判定!AO122,综合判定!AP122,综合判定!AQ122,综合判定!AR122,综合判定!AS122))</f>
        <v/>
      </c>
      <c r="M122" s="78" t="str">
        <f ca="1" t="shared" si="6"/>
        <v/>
      </c>
      <c r="N122" s="91" t="str">
        <f ca="1" t="shared" si="7"/>
        <v/>
      </c>
      <c r="O122" s="92"/>
      <c r="P122" s="93" t="str">
        <f>IF('2、物理特性检验'!L122="","",'2、物理特性检验'!L122*0.2)</f>
        <v/>
      </c>
      <c r="Q122" s="95" t="str">
        <f>IF('2、物理特性检验'!O122="","",'2、物理特性检验'!O122*0.5)</f>
        <v/>
      </c>
      <c r="R122" s="95" t="str">
        <f>IF('2、物理特性检验'!R122="","",'2、物理特性检验'!R122*0.2)</f>
        <v/>
      </c>
      <c r="S122" s="95" t="str">
        <f>IF('2、物理特性检验'!U122="","",'2、物理特性检验'!U122*1)</f>
        <v/>
      </c>
      <c r="T122" s="95" t="str">
        <f>IF('2、物理特性检验'!X122="","",'2、物理特性检验'!X122*0.5)</f>
        <v/>
      </c>
      <c r="U122" s="95" t="str">
        <f>IF('2、物理特性检验'!AA122="","",'2、物理特性检验'!AA122*0.2)</f>
        <v/>
      </c>
      <c r="V122" s="95" t="str">
        <f>IF('2、物理特性检验'!AH122="","",IF(('2、物理特性检验'!AH122&gt;13.5)+('2、物理特性检验'!AH122&lt;10.5),6,IF(ABS('2、物理特性检验'!AH122-'2、物理特性检验'!AI122)&gt;1,3,IF(ABS('2、物理特性检验'!AH122-'2、物理特性检验'!AI122)&gt;0.5,2,""))))</f>
        <v/>
      </c>
      <c r="W122" s="95" t="str">
        <f>IF('2、物理特性检验'!AG122="","",'2、物理特性检验'!AG122*15)</f>
        <v/>
      </c>
      <c r="X122" s="95" t="str">
        <f>IF('2、物理特性检验'!AJ122="","",IF(('2、物理特性检验'!AJ122&gt;=3)*('2、物理特性检验'!AL122=0),4,IF(('2、物理特性检验'!AJ122&gt;=3.5)*('2、物理特性检验'!AL122=1),4,"")))</f>
        <v/>
      </c>
      <c r="Y122" s="95" t="str">
        <f>IF('2、物理特性检验'!AK122="","",'2、物理特性检验'!AK122*5)</f>
        <v/>
      </c>
      <c r="Z122" s="97" t="str">
        <f ca="1">IF('3、外观质量检验'!L122="","",SUMIF(外观!$AI:$AJ,'3、外观质量检验'!L122,外观!$AJ:$AJ)*'3、外观质量检验'!M122)</f>
        <v/>
      </c>
      <c r="AA122" s="97" t="str">
        <f ca="1">IF('3、外观质量检验'!O122="","",SUMIF(外观!$AI:$AJ,'3、外观质量检验'!O122,外观!$AJ:$AJ)*'3、外观质量检验'!P122)</f>
        <v/>
      </c>
      <c r="AB122" s="97" t="str">
        <f ca="1">IF('3、外观质量检验'!R122="","",SUMIF(外观!$AI:$AJ,'3、外观质量检验'!R122,外观!$AJ:$AJ)*'3、外观质量检验'!S122)</f>
        <v/>
      </c>
      <c r="AC122" s="97" t="str">
        <f ca="1">IF('3、外观质量检验'!U122="","",SUMIF(外观!$AI:$AJ,'3、外观质量检验'!U122,外观!$AJ:$AJ)*'3、外观质量检验'!V122)</f>
        <v/>
      </c>
      <c r="AD122" s="97" t="str">
        <f ca="1">IF('3、外观质量检验'!X122="","",SUMIF(外观!$AI:$AJ,'3、外观质量检验'!X122,外观!$AJ:$AJ)*'3、外观质量检验'!Y122)</f>
        <v/>
      </c>
      <c r="AE122" s="97" t="str">
        <f ca="1">IF('3、外观质量检验'!AB122="","",SUMIF(外观!$AI:$AJ,'3、外观质量检验'!AB122,外观!$AJ:$AJ)*'3、外观质量检验'!AC122)</f>
        <v/>
      </c>
      <c r="AF122" s="97" t="str">
        <f ca="1">IF('3、外观质量检验'!AE122="","",SUMIF(外观!$AI:$AJ,'3、外观质量检验'!AE122,外观!$AJ:$AJ)*'3、外观质量检验'!AF122)</f>
        <v/>
      </c>
      <c r="AG122" s="97" t="str">
        <f ca="1">IF('3、外观质量检验'!AH122="","",SUMIF(外观!$AI:$AJ,'3、外观质量检验'!AH122,外观!$AJ:$AJ)*'3、外观质量检验'!AI122)</f>
        <v/>
      </c>
      <c r="AH122" s="97" t="str">
        <f ca="1">IF('3、外观质量检验'!AK122="","",SUMIF(外观!$AI:$AJ,'3、外观质量检验'!AK122,外观!$AJ:$AJ)*'3、外观质量检验'!AL122)</f>
        <v/>
      </c>
      <c r="AI122" s="97" t="str">
        <f ca="1">IF('3、外观质量检验'!AN122="","",SUMIF(外观!$AI:$AJ,'3、外观质量检验'!AN122,外观!$AJ:$AJ)*'3、外观质量检验'!AO122)</f>
        <v/>
      </c>
      <c r="AJ122" s="97" t="str">
        <f ca="1">IF('3、外观质量检验'!AR122="","",SUMIF(外观!$AI:$AJ,'3、外观质量检验'!AR122,外观!$AJ:$AJ)*'3、外观质量检验'!AS122)</f>
        <v/>
      </c>
      <c r="AK122" s="97" t="str">
        <f ca="1">IF('3、外观质量检验'!AU122="","",SUMIF(外观!$AI:$AJ,'3、外观质量检验'!AU122,外观!$AJ:$AJ)*'3、外观质量检验'!AV122)</f>
        <v/>
      </c>
      <c r="AL122" s="97" t="str">
        <f ca="1">IF('3、外观质量检验'!AX122="","",SUMIF(外观!$AI:$AJ,'3、外观质量检验'!AX122,外观!$AJ:$AJ)*'3、外观质量检验'!AY122)</f>
        <v/>
      </c>
      <c r="AM122" s="97" t="str">
        <f ca="1">IF('3、外观质量检验'!BA122="","",SUMIF(外观!$AI:$AJ,'3、外观质量检验'!BA122,外观!$AJ:$AJ)*'3、外观质量检验'!BB122)</f>
        <v/>
      </c>
      <c r="AN122" s="97" t="str">
        <f ca="1">IF('3、外观质量检验'!BD122="","",SUMIF(外观!$AI:$AJ,'3、外观质量检验'!BD122,外观!$AJ:$AJ)*'3、外观质量检验'!BE122)</f>
        <v/>
      </c>
      <c r="AO122" s="97" t="str">
        <f ca="1">IF('3、外观质量检验'!BH122="","",SUMIF(外观!$AI:$AJ,'3、外观质量检验'!BH122,外观!$AJ:$AJ)*'3、外观质量检验'!BI122)</f>
        <v/>
      </c>
      <c r="AP122" s="97" t="str">
        <f ca="1">IF('3、外观质量检验'!BK122="","",SUMIF(外观!$AI:$AJ,'3、外观质量检验'!BK122,外观!$AJ:$AJ)*'3、外观质量检验'!BL122)</f>
        <v/>
      </c>
      <c r="AQ122" s="97" t="str">
        <f ca="1">IF('3、外观质量检验'!BN122="","",SUMIF(外观!$AI:$AJ,'3、外观质量检验'!BN122,外观!$AJ:$AJ)*'3、外观质量检验'!BO122)</f>
        <v/>
      </c>
      <c r="AR122" s="97" t="str">
        <f ca="1">IF('3、外观质量检验'!BQ122="","",SUMIF(外观!$AI:$AJ,'3、外观质量检验'!BQ122,外观!$AJ:$AJ)*'3、外观质量检验'!BR122)</f>
        <v/>
      </c>
      <c r="AS122" s="103" t="str">
        <f ca="1">IF('3、外观质量检验'!BT122="","",SUMIF(外观!$AI:$AJ,'3、外观质量检验'!BT122,外观!$AJ:$AJ)*'3、外观质量检验'!BU122)</f>
        <v/>
      </c>
      <c r="AT122" s="104" t="str">
        <f>IF(('4、感官质量检验'!L122="")+('4、感官质量检验'!M122="")+('4、感官质量检验'!N122="")+('4、感官质量检验'!O122="")+('4、感官质量检验'!P122="")+('4、感官质量检验'!Q122=""),"",SUM('4、感官质量检验'!L122:Q122))</f>
        <v/>
      </c>
      <c r="AU122" s="105" t="str">
        <f>IF('4、感官质量检验'!K122="","",'4、感官质量检验'!K122)</f>
        <v/>
      </c>
      <c r="AV122" s="106" t="str">
        <f>IF('4、感官质量检验'!D122="","",IF('4、感官质量检验'!D122="一类",85,IF('4、感官质量检验'!D122="二、三类",75,60)))</f>
        <v/>
      </c>
      <c r="AW122" s="109" t="str">
        <f>IF(AND(综合判定!AT122="",'4、感官质量检验'!K122=""),"",IF(OR('4、感官质量检验'!K122="异味",'4、感官质量检验'!K122="霉变",'4、感官质量检验'!K122="异味及霉变",综合判定!AT122&lt;AV122),"A类缺陷，批否",IF(综合判定!AT122&lt;('4、感官质量检验'!J122-2),"B类","合格")))</f>
        <v/>
      </c>
      <c r="AX122" s="110" t="str">
        <f>IF('5、主流烟气检验'!R122="","",IF(('5、主流烟气检验'!R122&lt;=4),1,IF(AND('5、主流烟气检验'!R122&gt;=5,'5、主流烟气检验'!R122&lt;=9),1.5,2)))</f>
        <v/>
      </c>
      <c r="AY122" s="106" t="str">
        <f>IF('5、主流烟气检验'!R122="","",IF('5、主流烟气检验'!R122&lt;=8,100,IF(AND('5、主流烟气检验'!R122&gt;=9,'5、主流烟气检验'!R122&lt;=12),80,0)))</f>
        <v/>
      </c>
      <c r="AZ122" s="106" t="str">
        <f>IF('5、主流烟气检验'!S122="","",IF(ABS('5、主流烟气检验'!R122-'5、主流烟气检验'!S122)&lt;=AX122,AY122,0))</f>
        <v/>
      </c>
      <c r="BA122" s="78" t="str">
        <f t="shared" si="8"/>
        <v/>
      </c>
      <c r="BB122" s="106" t="str">
        <f>IF('5、主流烟气检验'!T122="","",IF(('5、主流烟气检验'!T122&lt;=0.4),0.1,IF(AND('5、主流烟气检验'!T122&gt;=0.5,'5、主流烟气检验'!T122&lt;=1),0.2,0.3)))</f>
        <v/>
      </c>
      <c r="BC122" s="106" t="str">
        <f>IF('5、主流烟气检验'!U122="","",IF(ABS('5、主流烟气检验'!T122-'5、主流烟气检验'!U122)&lt;=BB122,100,0))</f>
        <v/>
      </c>
      <c r="BD122" s="106" t="str">
        <f>IF('5、主流烟气检验'!V122="","",IF(('5、主流烟气检验'!V122&lt;=4),1,IF(AND('5、主流烟气检验'!V122&gt;=5,'5、主流烟气检验'!V122&lt;=10),2,3)))</f>
        <v/>
      </c>
      <c r="BE122" s="106" t="str">
        <f>IF('5、主流烟气检验'!V122="","",IF('5、主流烟气检验'!V122&lt;=10,100,IF(AND('5、主流烟气检验'!V122&gt;=11,'5、主流烟气检验'!V122&lt;=15),80,0)))</f>
        <v/>
      </c>
      <c r="BF122" s="109" t="str">
        <f>IF('5、主流烟气检验'!W122="","",IF(ABS('5、主流烟气检验'!W122-'5、主流烟气检验'!V122)&lt;=BD122,BE122,0))</f>
        <v/>
      </c>
      <c r="BG122" s="113" t="str">
        <f ca="1" t="shared" si="9"/>
        <v/>
      </c>
    </row>
    <row r="123" ht="14.25" customHeight="1" spans="2:59">
      <c r="B123" s="77" t="str">
        <f>IF('1、包装标识检验'!B123="","",'1、包装标识检验'!B123)</f>
        <v/>
      </c>
      <c r="C123" s="78" t="str">
        <f>IF('1、包装标识检验'!C123="","",'1、包装标识检验'!C123)</f>
        <v/>
      </c>
      <c r="D123" s="78" t="str">
        <f>IF('1、包装标识检验'!D123="","",'1、包装标识检验'!D123)</f>
        <v/>
      </c>
      <c r="E123" s="78" t="str">
        <f>IF('1、包装标识检验'!E123="","",'1、包装标识检验'!E123)</f>
        <v/>
      </c>
      <c r="F123" s="79" t="str">
        <f>IF('1、包装标识检验'!F123="","",'1、包装标识检验'!F123)</f>
        <v/>
      </c>
      <c r="G123" s="78" t="str">
        <f>IF('1、包装标识检验'!G123="","",'1、包装标识检验'!G123)</f>
        <v/>
      </c>
      <c r="H123" s="78" t="str">
        <f>IF('1、包装标识检验'!H123="","",'1、包装标识检验'!H123)</f>
        <v/>
      </c>
      <c r="I123" s="88" t="str">
        <f>IF('1、包装标识检验'!I123="","",'1、包装标识检验'!I123)</f>
        <v/>
      </c>
      <c r="J123" s="89" t="str">
        <f>IF('1、包装标识检验'!J123="合格","合格",IF('1、包装标识检验'!J123="","",IF('1、包装标识检验'!J123="A类","A类，批否",IF('1、包装标识检验'!J123="B类","B类，合格"))))</f>
        <v/>
      </c>
      <c r="K123" s="90" t="str">
        <f>IF('1、包装标识检验'!J123="","",IF('1、包装标识检验'!J123="合格",100,IF('1、包装标识检验'!J123="A类",0,100-综合判定!J123)))</f>
        <v/>
      </c>
      <c r="L123" s="77" t="str">
        <f ca="1">IF(B123="","",100-SUM(综合判定!P123,综合判定!Q123,综合判定!R123,综合判定!S123,综合判定!T123,综合判定!U123,综合判定!W123,综合判定!V123,综合判定!X123,综合判定!Y123,综合判定!Z123,综合判定!AA123,综合判定!AB123,综合判定!AC123,综合判定!AD123,综合判定!AE123,综合判定!AF123,综合判定!AG123,综合判定!AH123,综合判定!AI123,综合判定!AJ123,综合判定!AK123,综合判定!AL123,综合判定!AM123,综合判定!AN123,综合判定!AO123,综合判定!AP123,综合判定!AQ123,综合判定!AR123,综合判定!AS123))</f>
        <v/>
      </c>
      <c r="M123" s="78" t="str">
        <f ca="1" t="shared" si="6"/>
        <v/>
      </c>
      <c r="N123" s="91" t="str">
        <f ca="1" t="shared" si="7"/>
        <v/>
      </c>
      <c r="O123" s="92"/>
      <c r="P123" s="93" t="str">
        <f>IF('2、物理特性检验'!L123="","",'2、物理特性检验'!L123*0.2)</f>
        <v/>
      </c>
      <c r="Q123" s="95" t="str">
        <f>IF('2、物理特性检验'!O123="","",'2、物理特性检验'!O123*0.5)</f>
        <v/>
      </c>
      <c r="R123" s="95" t="str">
        <f>IF('2、物理特性检验'!R123="","",'2、物理特性检验'!R123*0.2)</f>
        <v/>
      </c>
      <c r="S123" s="95" t="str">
        <f>IF('2、物理特性检验'!U123="","",'2、物理特性检验'!U123*1)</f>
        <v/>
      </c>
      <c r="T123" s="95" t="str">
        <f>IF('2、物理特性检验'!X123="","",'2、物理特性检验'!X123*0.5)</f>
        <v/>
      </c>
      <c r="U123" s="95" t="str">
        <f>IF('2、物理特性检验'!AA123="","",'2、物理特性检验'!AA123*0.2)</f>
        <v/>
      </c>
      <c r="V123" s="95" t="str">
        <f>IF('2、物理特性检验'!AH123="","",IF(('2、物理特性检验'!AH123&gt;13.5)+('2、物理特性检验'!AH123&lt;10.5),6,IF(ABS('2、物理特性检验'!AH123-'2、物理特性检验'!AI123)&gt;1,3,IF(ABS('2、物理特性检验'!AH123-'2、物理特性检验'!AI123)&gt;0.5,2,""))))</f>
        <v/>
      </c>
      <c r="W123" s="95" t="str">
        <f>IF('2、物理特性检验'!AG123="","",'2、物理特性检验'!AG123*15)</f>
        <v/>
      </c>
      <c r="X123" s="95" t="str">
        <f>IF('2、物理特性检验'!AJ123="","",IF(('2、物理特性检验'!AJ123&gt;=3)*('2、物理特性检验'!AL123=0),4,IF(('2、物理特性检验'!AJ123&gt;=3.5)*('2、物理特性检验'!AL123=1),4,"")))</f>
        <v/>
      </c>
      <c r="Y123" s="95" t="str">
        <f>IF('2、物理特性检验'!AK123="","",'2、物理特性检验'!AK123*5)</f>
        <v/>
      </c>
      <c r="Z123" s="97" t="str">
        <f ca="1">IF('3、外观质量检验'!L123="","",SUMIF(外观!$AI:$AJ,'3、外观质量检验'!L123,外观!$AJ:$AJ)*'3、外观质量检验'!M123)</f>
        <v/>
      </c>
      <c r="AA123" s="97" t="str">
        <f ca="1">IF('3、外观质量检验'!O123="","",SUMIF(外观!$AI:$AJ,'3、外观质量检验'!O123,外观!$AJ:$AJ)*'3、外观质量检验'!P123)</f>
        <v/>
      </c>
      <c r="AB123" s="97" t="str">
        <f ca="1">IF('3、外观质量检验'!R123="","",SUMIF(外观!$AI:$AJ,'3、外观质量检验'!R123,外观!$AJ:$AJ)*'3、外观质量检验'!S123)</f>
        <v/>
      </c>
      <c r="AC123" s="97" t="str">
        <f ca="1">IF('3、外观质量检验'!U123="","",SUMIF(外观!$AI:$AJ,'3、外观质量检验'!U123,外观!$AJ:$AJ)*'3、外观质量检验'!V123)</f>
        <v/>
      </c>
      <c r="AD123" s="97" t="str">
        <f ca="1">IF('3、外观质量检验'!X123="","",SUMIF(外观!$AI:$AJ,'3、外观质量检验'!X123,外观!$AJ:$AJ)*'3、外观质量检验'!Y123)</f>
        <v/>
      </c>
      <c r="AE123" s="97" t="str">
        <f ca="1">IF('3、外观质量检验'!AB123="","",SUMIF(外观!$AI:$AJ,'3、外观质量检验'!AB123,外观!$AJ:$AJ)*'3、外观质量检验'!AC123)</f>
        <v/>
      </c>
      <c r="AF123" s="97" t="str">
        <f ca="1">IF('3、外观质量检验'!AE123="","",SUMIF(外观!$AI:$AJ,'3、外观质量检验'!AE123,外观!$AJ:$AJ)*'3、外观质量检验'!AF123)</f>
        <v/>
      </c>
      <c r="AG123" s="97" t="str">
        <f ca="1">IF('3、外观质量检验'!AH123="","",SUMIF(外观!$AI:$AJ,'3、外观质量检验'!AH123,外观!$AJ:$AJ)*'3、外观质量检验'!AI123)</f>
        <v/>
      </c>
      <c r="AH123" s="97" t="str">
        <f ca="1">IF('3、外观质量检验'!AK123="","",SUMIF(外观!$AI:$AJ,'3、外观质量检验'!AK123,外观!$AJ:$AJ)*'3、外观质量检验'!AL123)</f>
        <v/>
      </c>
      <c r="AI123" s="97" t="str">
        <f ca="1">IF('3、外观质量检验'!AN123="","",SUMIF(外观!$AI:$AJ,'3、外观质量检验'!AN123,外观!$AJ:$AJ)*'3、外观质量检验'!AO123)</f>
        <v/>
      </c>
      <c r="AJ123" s="97" t="str">
        <f ca="1">IF('3、外观质量检验'!AR123="","",SUMIF(外观!$AI:$AJ,'3、外观质量检验'!AR123,外观!$AJ:$AJ)*'3、外观质量检验'!AS123)</f>
        <v/>
      </c>
      <c r="AK123" s="97" t="str">
        <f ca="1">IF('3、外观质量检验'!AU123="","",SUMIF(外观!$AI:$AJ,'3、外观质量检验'!AU123,外观!$AJ:$AJ)*'3、外观质量检验'!AV123)</f>
        <v/>
      </c>
      <c r="AL123" s="97" t="str">
        <f ca="1">IF('3、外观质量检验'!AX123="","",SUMIF(外观!$AI:$AJ,'3、外观质量检验'!AX123,外观!$AJ:$AJ)*'3、外观质量检验'!AY123)</f>
        <v/>
      </c>
      <c r="AM123" s="97" t="str">
        <f ca="1">IF('3、外观质量检验'!BA123="","",SUMIF(外观!$AI:$AJ,'3、外观质量检验'!BA123,外观!$AJ:$AJ)*'3、外观质量检验'!BB123)</f>
        <v/>
      </c>
      <c r="AN123" s="97" t="str">
        <f ca="1">IF('3、外观质量检验'!BD123="","",SUMIF(外观!$AI:$AJ,'3、外观质量检验'!BD123,外观!$AJ:$AJ)*'3、外观质量检验'!BE123)</f>
        <v/>
      </c>
      <c r="AO123" s="97" t="str">
        <f ca="1">IF('3、外观质量检验'!BH123="","",SUMIF(外观!$AI:$AJ,'3、外观质量检验'!BH123,外观!$AJ:$AJ)*'3、外观质量检验'!BI123)</f>
        <v/>
      </c>
      <c r="AP123" s="97" t="str">
        <f ca="1">IF('3、外观质量检验'!BK123="","",SUMIF(外观!$AI:$AJ,'3、外观质量检验'!BK123,外观!$AJ:$AJ)*'3、外观质量检验'!BL123)</f>
        <v/>
      </c>
      <c r="AQ123" s="97" t="str">
        <f ca="1">IF('3、外观质量检验'!BN123="","",SUMIF(外观!$AI:$AJ,'3、外观质量检验'!BN123,外观!$AJ:$AJ)*'3、外观质量检验'!BO123)</f>
        <v/>
      </c>
      <c r="AR123" s="97" t="str">
        <f ca="1">IF('3、外观质量检验'!BQ123="","",SUMIF(外观!$AI:$AJ,'3、外观质量检验'!BQ123,外观!$AJ:$AJ)*'3、外观质量检验'!BR123)</f>
        <v/>
      </c>
      <c r="AS123" s="103" t="str">
        <f ca="1">IF('3、外观质量检验'!BT123="","",SUMIF(外观!$AI:$AJ,'3、外观质量检验'!BT123,外观!$AJ:$AJ)*'3、外观质量检验'!BU123)</f>
        <v/>
      </c>
      <c r="AT123" s="104" t="str">
        <f>IF(('4、感官质量检验'!L123="")+('4、感官质量检验'!M123="")+('4、感官质量检验'!N123="")+('4、感官质量检验'!O123="")+('4、感官质量检验'!P123="")+('4、感官质量检验'!Q123=""),"",SUM('4、感官质量检验'!L123:Q123))</f>
        <v/>
      </c>
      <c r="AU123" s="105" t="str">
        <f>IF('4、感官质量检验'!K123="","",'4、感官质量检验'!K123)</f>
        <v/>
      </c>
      <c r="AV123" s="106" t="str">
        <f>IF('4、感官质量检验'!D123="","",IF('4、感官质量检验'!D123="一类",85,IF('4、感官质量检验'!D123="二、三类",75,60)))</f>
        <v/>
      </c>
      <c r="AW123" s="109" t="str">
        <f>IF(AND(综合判定!AT123="",'4、感官质量检验'!K123=""),"",IF(OR('4、感官质量检验'!K123="异味",'4、感官质量检验'!K123="霉变",'4、感官质量检验'!K123="异味及霉变",综合判定!AT123&lt;AV123),"A类缺陷，批否",IF(综合判定!AT123&lt;('4、感官质量检验'!J123-2),"B类","合格")))</f>
        <v/>
      </c>
      <c r="AX123" s="110" t="str">
        <f>IF('5、主流烟气检验'!R123="","",IF(('5、主流烟气检验'!R123&lt;=4),1,IF(AND('5、主流烟气检验'!R123&gt;=5,'5、主流烟气检验'!R123&lt;=9),1.5,2)))</f>
        <v/>
      </c>
      <c r="AY123" s="106" t="str">
        <f>IF('5、主流烟气检验'!R123="","",IF('5、主流烟气检验'!R123&lt;=8,100,IF(AND('5、主流烟气检验'!R123&gt;=9,'5、主流烟气检验'!R123&lt;=12),80,0)))</f>
        <v/>
      </c>
      <c r="AZ123" s="106" t="str">
        <f>IF('5、主流烟气检验'!S123="","",IF(ABS('5、主流烟气检验'!R123-'5、主流烟气检验'!S123)&lt;=AX123,AY123,0))</f>
        <v/>
      </c>
      <c r="BA123" s="78" t="str">
        <f t="shared" si="8"/>
        <v/>
      </c>
      <c r="BB123" s="106" t="str">
        <f>IF('5、主流烟气检验'!T123="","",IF(('5、主流烟气检验'!T123&lt;=0.4),0.1,IF(AND('5、主流烟气检验'!T123&gt;=0.5,'5、主流烟气检验'!T123&lt;=1),0.2,0.3)))</f>
        <v/>
      </c>
      <c r="BC123" s="106" t="str">
        <f>IF('5、主流烟气检验'!U123="","",IF(ABS('5、主流烟气检验'!T123-'5、主流烟气检验'!U123)&lt;=BB123,100,0))</f>
        <v/>
      </c>
      <c r="BD123" s="106" t="str">
        <f>IF('5、主流烟气检验'!V123="","",IF(('5、主流烟气检验'!V123&lt;=4),1,IF(AND('5、主流烟气检验'!V123&gt;=5,'5、主流烟气检验'!V123&lt;=10),2,3)))</f>
        <v/>
      </c>
      <c r="BE123" s="106" t="str">
        <f>IF('5、主流烟气检验'!V123="","",IF('5、主流烟气检验'!V123&lt;=10,100,IF(AND('5、主流烟气检验'!V123&gt;=11,'5、主流烟气检验'!V123&lt;=15),80,0)))</f>
        <v/>
      </c>
      <c r="BF123" s="109" t="str">
        <f>IF('5、主流烟气检验'!W123="","",IF(ABS('5、主流烟气检验'!W123-'5、主流烟气检验'!V123)&lt;=BD123,BE123,0))</f>
        <v/>
      </c>
      <c r="BG123" s="113" t="str">
        <f ca="1" t="shared" si="9"/>
        <v/>
      </c>
    </row>
    <row r="124" ht="14.25" customHeight="1" spans="2:59">
      <c r="B124" s="77" t="str">
        <f>IF('1、包装标识检验'!B124="","",'1、包装标识检验'!B124)</f>
        <v/>
      </c>
      <c r="C124" s="78" t="str">
        <f>IF('1、包装标识检验'!C124="","",'1、包装标识检验'!C124)</f>
        <v/>
      </c>
      <c r="D124" s="78" t="str">
        <f>IF('1、包装标识检验'!D124="","",'1、包装标识检验'!D124)</f>
        <v/>
      </c>
      <c r="E124" s="78" t="str">
        <f>IF('1、包装标识检验'!E124="","",'1、包装标识检验'!E124)</f>
        <v/>
      </c>
      <c r="F124" s="79" t="str">
        <f>IF('1、包装标识检验'!F124="","",'1、包装标识检验'!F124)</f>
        <v/>
      </c>
      <c r="G124" s="78" t="str">
        <f>IF('1、包装标识检验'!G124="","",'1、包装标识检验'!G124)</f>
        <v/>
      </c>
      <c r="H124" s="78" t="str">
        <f>IF('1、包装标识检验'!H124="","",'1、包装标识检验'!H124)</f>
        <v/>
      </c>
      <c r="I124" s="88" t="str">
        <f>IF('1、包装标识检验'!I124="","",'1、包装标识检验'!I124)</f>
        <v/>
      </c>
      <c r="J124" s="89" t="str">
        <f>IF('1、包装标识检验'!J124="合格","合格",IF('1、包装标识检验'!J124="","",IF('1、包装标识检验'!J124="A类","A类，批否",IF('1、包装标识检验'!J124="B类","B类，合格"))))</f>
        <v/>
      </c>
      <c r="K124" s="90" t="str">
        <f>IF('1、包装标识检验'!J124="","",IF('1、包装标识检验'!J124="合格",100,IF('1、包装标识检验'!J124="A类",0,100-综合判定!J124)))</f>
        <v/>
      </c>
      <c r="L124" s="77" t="str">
        <f ca="1">IF(B124="","",100-SUM(综合判定!P124,综合判定!Q124,综合判定!R124,综合判定!S124,综合判定!T124,综合判定!U124,综合判定!W124,综合判定!V124,综合判定!X124,综合判定!Y124,综合判定!Z124,综合判定!AA124,综合判定!AB124,综合判定!AC124,综合判定!AD124,综合判定!AE124,综合判定!AF124,综合判定!AG124,综合判定!AH124,综合判定!AI124,综合判定!AJ124,综合判定!AK124,综合判定!AL124,综合判定!AM124,综合判定!AN124,综合判定!AO124,综合判定!AP124,综合判定!AQ124,综合判定!AR124,综合判定!AS124))</f>
        <v/>
      </c>
      <c r="M124" s="78" t="str">
        <f ca="1" t="shared" si="6"/>
        <v/>
      </c>
      <c r="N124" s="91" t="str">
        <f ca="1" t="shared" si="7"/>
        <v/>
      </c>
      <c r="O124" s="92"/>
      <c r="P124" s="93" t="str">
        <f>IF('2、物理特性检验'!L124="","",'2、物理特性检验'!L124*0.2)</f>
        <v/>
      </c>
      <c r="Q124" s="95" t="str">
        <f>IF('2、物理特性检验'!O124="","",'2、物理特性检验'!O124*0.5)</f>
        <v/>
      </c>
      <c r="R124" s="95" t="str">
        <f>IF('2、物理特性检验'!R124="","",'2、物理特性检验'!R124*0.2)</f>
        <v/>
      </c>
      <c r="S124" s="95" t="str">
        <f>IF('2、物理特性检验'!U124="","",'2、物理特性检验'!U124*1)</f>
        <v/>
      </c>
      <c r="T124" s="95" t="str">
        <f>IF('2、物理特性检验'!X124="","",'2、物理特性检验'!X124*0.5)</f>
        <v/>
      </c>
      <c r="U124" s="95" t="str">
        <f>IF('2、物理特性检验'!AA124="","",'2、物理特性检验'!AA124*0.2)</f>
        <v/>
      </c>
      <c r="V124" s="95" t="str">
        <f>IF('2、物理特性检验'!AH124="","",IF(('2、物理特性检验'!AH124&gt;13.5)+('2、物理特性检验'!AH124&lt;10.5),6,IF(ABS('2、物理特性检验'!AH124-'2、物理特性检验'!AI124)&gt;1,3,IF(ABS('2、物理特性检验'!AH124-'2、物理特性检验'!AI124)&gt;0.5,2,""))))</f>
        <v/>
      </c>
      <c r="W124" s="95" t="str">
        <f>IF('2、物理特性检验'!AG124="","",'2、物理特性检验'!AG124*15)</f>
        <v/>
      </c>
      <c r="X124" s="95" t="str">
        <f>IF('2、物理特性检验'!AJ124="","",IF(('2、物理特性检验'!AJ124&gt;=3)*('2、物理特性检验'!AL124=0),4,IF(('2、物理特性检验'!AJ124&gt;=3.5)*('2、物理特性检验'!AL124=1),4,"")))</f>
        <v/>
      </c>
      <c r="Y124" s="95" t="str">
        <f>IF('2、物理特性检验'!AK124="","",'2、物理特性检验'!AK124*5)</f>
        <v/>
      </c>
      <c r="Z124" s="97" t="str">
        <f ca="1">IF('3、外观质量检验'!L124="","",SUMIF(外观!$AI:$AJ,'3、外观质量检验'!L124,外观!$AJ:$AJ)*'3、外观质量检验'!M124)</f>
        <v/>
      </c>
      <c r="AA124" s="97" t="str">
        <f ca="1">IF('3、外观质量检验'!O124="","",SUMIF(外观!$AI:$AJ,'3、外观质量检验'!O124,外观!$AJ:$AJ)*'3、外观质量检验'!P124)</f>
        <v/>
      </c>
      <c r="AB124" s="97" t="str">
        <f ca="1">IF('3、外观质量检验'!R124="","",SUMIF(外观!$AI:$AJ,'3、外观质量检验'!R124,外观!$AJ:$AJ)*'3、外观质量检验'!S124)</f>
        <v/>
      </c>
      <c r="AC124" s="97" t="str">
        <f ca="1">IF('3、外观质量检验'!U124="","",SUMIF(外观!$AI:$AJ,'3、外观质量检验'!U124,外观!$AJ:$AJ)*'3、外观质量检验'!V124)</f>
        <v/>
      </c>
      <c r="AD124" s="97" t="str">
        <f ca="1">IF('3、外观质量检验'!X124="","",SUMIF(外观!$AI:$AJ,'3、外观质量检验'!X124,外观!$AJ:$AJ)*'3、外观质量检验'!Y124)</f>
        <v/>
      </c>
      <c r="AE124" s="97" t="str">
        <f ca="1">IF('3、外观质量检验'!AB124="","",SUMIF(外观!$AI:$AJ,'3、外观质量检验'!AB124,外观!$AJ:$AJ)*'3、外观质量检验'!AC124)</f>
        <v/>
      </c>
      <c r="AF124" s="97" t="str">
        <f ca="1">IF('3、外观质量检验'!AE124="","",SUMIF(外观!$AI:$AJ,'3、外观质量检验'!AE124,外观!$AJ:$AJ)*'3、外观质量检验'!AF124)</f>
        <v/>
      </c>
      <c r="AG124" s="97" t="str">
        <f ca="1">IF('3、外观质量检验'!AH124="","",SUMIF(外观!$AI:$AJ,'3、外观质量检验'!AH124,外观!$AJ:$AJ)*'3、外观质量检验'!AI124)</f>
        <v/>
      </c>
      <c r="AH124" s="97" t="str">
        <f ca="1">IF('3、外观质量检验'!AK124="","",SUMIF(外观!$AI:$AJ,'3、外观质量检验'!AK124,外观!$AJ:$AJ)*'3、外观质量检验'!AL124)</f>
        <v/>
      </c>
      <c r="AI124" s="97" t="str">
        <f ca="1">IF('3、外观质量检验'!AN124="","",SUMIF(外观!$AI:$AJ,'3、外观质量检验'!AN124,外观!$AJ:$AJ)*'3、外观质量检验'!AO124)</f>
        <v/>
      </c>
      <c r="AJ124" s="97" t="str">
        <f ca="1">IF('3、外观质量检验'!AR124="","",SUMIF(外观!$AI:$AJ,'3、外观质量检验'!AR124,外观!$AJ:$AJ)*'3、外观质量检验'!AS124)</f>
        <v/>
      </c>
      <c r="AK124" s="97" t="str">
        <f ca="1">IF('3、外观质量检验'!AU124="","",SUMIF(外观!$AI:$AJ,'3、外观质量检验'!AU124,外观!$AJ:$AJ)*'3、外观质量检验'!AV124)</f>
        <v/>
      </c>
      <c r="AL124" s="97" t="str">
        <f ca="1">IF('3、外观质量检验'!AX124="","",SUMIF(外观!$AI:$AJ,'3、外观质量检验'!AX124,外观!$AJ:$AJ)*'3、外观质量检验'!AY124)</f>
        <v/>
      </c>
      <c r="AM124" s="97" t="str">
        <f ca="1">IF('3、外观质量检验'!BA124="","",SUMIF(外观!$AI:$AJ,'3、外观质量检验'!BA124,外观!$AJ:$AJ)*'3、外观质量检验'!BB124)</f>
        <v/>
      </c>
      <c r="AN124" s="97" t="str">
        <f ca="1">IF('3、外观质量检验'!BD124="","",SUMIF(外观!$AI:$AJ,'3、外观质量检验'!BD124,外观!$AJ:$AJ)*'3、外观质量检验'!BE124)</f>
        <v/>
      </c>
      <c r="AO124" s="97" t="str">
        <f ca="1">IF('3、外观质量检验'!BH124="","",SUMIF(外观!$AI:$AJ,'3、外观质量检验'!BH124,外观!$AJ:$AJ)*'3、外观质量检验'!BI124)</f>
        <v/>
      </c>
      <c r="AP124" s="97" t="str">
        <f ca="1">IF('3、外观质量检验'!BK124="","",SUMIF(外观!$AI:$AJ,'3、外观质量检验'!BK124,外观!$AJ:$AJ)*'3、外观质量检验'!BL124)</f>
        <v/>
      </c>
      <c r="AQ124" s="97" t="str">
        <f ca="1">IF('3、外观质量检验'!BN124="","",SUMIF(外观!$AI:$AJ,'3、外观质量检验'!BN124,外观!$AJ:$AJ)*'3、外观质量检验'!BO124)</f>
        <v/>
      </c>
      <c r="AR124" s="97" t="str">
        <f ca="1">IF('3、外观质量检验'!BQ124="","",SUMIF(外观!$AI:$AJ,'3、外观质量检验'!BQ124,外观!$AJ:$AJ)*'3、外观质量检验'!BR124)</f>
        <v/>
      </c>
      <c r="AS124" s="103" t="str">
        <f ca="1">IF('3、外观质量检验'!BT124="","",SUMIF(外观!$AI:$AJ,'3、外观质量检验'!BT124,外观!$AJ:$AJ)*'3、外观质量检验'!BU124)</f>
        <v/>
      </c>
      <c r="AT124" s="104" t="str">
        <f>IF(('4、感官质量检验'!L124="")+('4、感官质量检验'!M124="")+('4、感官质量检验'!N124="")+('4、感官质量检验'!O124="")+('4、感官质量检验'!P124="")+('4、感官质量检验'!Q124=""),"",SUM('4、感官质量检验'!L124:Q124))</f>
        <v/>
      </c>
      <c r="AU124" s="105" t="str">
        <f>IF('4、感官质量检验'!K124="","",'4、感官质量检验'!K124)</f>
        <v/>
      </c>
      <c r="AV124" s="106" t="str">
        <f>IF('4、感官质量检验'!D124="","",IF('4、感官质量检验'!D124="一类",85,IF('4、感官质量检验'!D124="二、三类",75,60)))</f>
        <v/>
      </c>
      <c r="AW124" s="109" t="str">
        <f>IF(AND(综合判定!AT124="",'4、感官质量检验'!K124=""),"",IF(OR('4、感官质量检验'!K124="异味",'4、感官质量检验'!K124="霉变",'4、感官质量检验'!K124="异味及霉变",综合判定!AT124&lt;AV124),"A类缺陷，批否",IF(综合判定!AT124&lt;('4、感官质量检验'!J124-2),"B类","合格")))</f>
        <v/>
      </c>
      <c r="AX124" s="110" t="str">
        <f>IF('5、主流烟气检验'!R124="","",IF(('5、主流烟气检验'!R124&lt;=4),1,IF(AND('5、主流烟气检验'!R124&gt;=5,'5、主流烟气检验'!R124&lt;=9),1.5,2)))</f>
        <v/>
      </c>
      <c r="AY124" s="106" t="str">
        <f>IF('5、主流烟气检验'!R124="","",IF('5、主流烟气检验'!R124&lt;=8,100,IF(AND('5、主流烟气检验'!R124&gt;=9,'5、主流烟气检验'!R124&lt;=12),80,0)))</f>
        <v/>
      </c>
      <c r="AZ124" s="106" t="str">
        <f>IF('5、主流烟气检验'!S124="","",IF(ABS('5、主流烟气检验'!R124-'5、主流烟气检验'!S124)&lt;=AX124,AY124,0))</f>
        <v/>
      </c>
      <c r="BA124" s="78" t="str">
        <f t="shared" si="8"/>
        <v/>
      </c>
      <c r="BB124" s="106" t="str">
        <f>IF('5、主流烟气检验'!T124="","",IF(('5、主流烟气检验'!T124&lt;=0.4),0.1,IF(AND('5、主流烟气检验'!T124&gt;=0.5,'5、主流烟气检验'!T124&lt;=1),0.2,0.3)))</f>
        <v/>
      </c>
      <c r="BC124" s="106" t="str">
        <f>IF('5、主流烟气检验'!U124="","",IF(ABS('5、主流烟气检验'!T124-'5、主流烟气检验'!U124)&lt;=BB124,100,0))</f>
        <v/>
      </c>
      <c r="BD124" s="106" t="str">
        <f>IF('5、主流烟气检验'!V124="","",IF(('5、主流烟气检验'!V124&lt;=4),1,IF(AND('5、主流烟气检验'!V124&gt;=5,'5、主流烟气检验'!V124&lt;=10),2,3)))</f>
        <v/>
      </c>
      <c r="BE124" s="106" t="str">
        <f>IF('5、主流烟气检验'!V124="","",IF('5、主流烟气检验'!V124&lt;=10,100,IF(AND('5、主流烟气检验'!V124&gt;=11,'5、主流烟气检验'!V124&lt;=15),80,0)))</f>
        <v/>
      </c>
      <c r="BF124" s="109" t="str">
        <f>IF('5、主流烟气检验'!W124="","",IF(ABS('5、主流烟气检验'!W124-'5、主流烟气检验'!V124)&lt;=BD124,BE124,0))</f>
        <v/>
      </c>
      <c r="BG124" s="113" t="str">
        <f ca="1" t="shared" si="9"/>
        <v/>
      </c>
    </row>
    <row r="125" ht="14.25" customHeight="1" spans="2:59">
      <c r="B125" s="77" t="str">
        <f>IF('1、包装标识检验'!B125="","",'1、包装标识检验'!B125)</f>
        <v/>
      </c>
      <c r="C125" s="78" t="str">
        <f>IF('1、包装标识检验'!C125="","",'1、包装标识检验'!C125)</f>
        <v/>
      </c>
      <c r="D125" s="78" t="str">
        <f>IF('1、包装标识检验'!D125="","",'1、包装标识检验'!D125)</f>
        <v/>
      </c>
      <c r="E125" s="78" t="str">
        <f>IF('1、包装标识检验'!E125="","",'1、包装标识检验'!E125)</f>
        <v/>
      </c>
      <c r="F125" s="79" t="str">
        <f>IF('1、包装标识检验'!F125="","",'1、包装标识检验'!F125)</f>
        <v/>
      </c>
      <c r="G125" s="78" t="str">
        <f>IF('1、包装标识检验'!G125="","",'1、包装标识检验'!G125)</f>
        <v/>
      </c>
      <c r="H125" s="78" t="str">
        <f>IF('1、包装标识检验'!H125="","",'1、包装标识检验'!H125)</f>
        <v/>
      </c>
      <c r="I125" s="88" t="str">
        <f>IF('1、包装标识检验'!I125="","",'1、包装标识检验'!I125)</f>
        <v/>
      </c>
      <c r="J125" s="89" t="str">
        <f>IF('1、包装标识检验'!J125="合格","合格",IF('1、包装标识检验'!J125="","",IF('1、包装标识检验'!J125="A类","A类，批否",IF('1、包装标识检验'!J125="B类","B类，合格"))))</f>
        <v/>
      </c>
      <c r="K125" s="90" t="str">
        <f>IF('1、包装标识检验'!J125="","",IF('1、包装标识检验'!J125="合格",100,IF('1、包装标识检验'!J125="A类",0,100-综合判定!J125)))</f>
        <v/>
      </c>
      <c r="L125" s="77" t="str">
        <f ca="1">IF(B125="","",100-SUM(综合判定!P125,综合判定!Q125,综合判定!R125,综合判定!S125,综合判定!T125,综合判定!U125,综合判定!W125,综合判定!V125,综合判定!X125,综合判定!Y125,综合判定!Z125,综合判定!AA125,综合判定!AB125,综合判定!AC125,综合判定!AD125,综合判定!AE125,综合判定!AF125,综合判定!AG125,综合判定!AH125,综合判定!AI125,综合判定!AJ125,综合判定!AK125,综合判定!AL125,综合判定!AM125,综合判定!AN125,综合判定!AO125,综合判定!AP125,综合判定!AQ125,综合判定!AR125,综合判定!AS125))</f>
        <v/>
      </c>
      <c r="M125" s="78" t="str">
        <f ca="1" t="shared" si="6"/>
        <v/>
      </c>
      <c r="N125" s="91" t="str">
        <f ca="1" t="shared" si="7"/>
        <v/>
      </c>
      <c r="O125" s="92"/>
      <c r="P125" s="93" t="str">
        <f>IF('2、物理特性检验'!L125="","",'2、物理特性检验'!L125*0.2)</f>
        <v/>
      </c>
      <c r="Q125" s="95" t="str">
        <f>IF('2、物理特性检验'!O125="","",'2、物理特性检验'!O125*0.5)</f>
        <v/>
      </c>
      <c r="R125" s="95" t="str">
        <f>IF('2、物理特性检验'!R125="","",'2、物理特性检验'!R125*0.2)</f>
        <v/>
      </c>
      <c r="S125" s="95" t="str">
        <f>IF('2、物理特性检验'!U125="","",'2、物理特性检验'!U125*1)</f>
        <v/>
      </c>
      <c r="T125" s="95" t="str">
        <f>IF('2、物理特性检验'!X125="","",'2、物理特性检验'!X125*0.5)</f>
        <v/>
      </c>
      <c r="U125" s="95" t="str">
        <f>IF('2、物理特性检验'!AA125="","",'2、物理特性检验'!AA125*0.2)</f>
        <v/>
      </c>
      <c r="V125" s="95" t="str">
        <f>IF('2、物理特性检验'!AH125="","",IF(('2、物理特性检验'!AH125&gt;13.5)+('2、物理特性检验'!AH125&lt;10.5),6,IF(ABS('2、物理特性检验'!AH125-'2、物理特性检验'!AI125)&gt;1,3,IF(ABS('2、物理特性检验'!AH125-'2、物理特性检验'!AI125)&gt;0.5,2,""))))</f>
        <v/>
      </c>
      <c r="W125" s="95" t="str">
        <f>IF('2、物理特性检验'!AG125="","",'2、物理特性检验'!AG125*15)</f>
        <v/>
      </c>
      <c r="X125" s="95" t="str">
        <f>IF('2、物理特性检验'!AJ125="","",IF(('2、物理特性检验'!AJ125&gt;=3)*('2、物理特性检验'!AL125=0),4,IF(('2、物理特性检验'!AJ125&gt;=3.5)*('2、物理特性检验'!AL125=1),4,"")))</f>
        <v/>
      </c>
      <c r="Y125" s="95" t="str">
        <f>IF('2、物理特性检验'!AK125="","",'2、物理特性检验'!AK125*5)</f>
        <v/>
      </c>
      <c r="Z125" s="97" t="str">
        <f ca="1">IF('3、外观质量检验'!L125="","",SUMIF(外观!$AI:$AJ,'3、外观质量检验'!L125,外观!$AJ:$AJ)*'3、外观质量检验'!M125)</f>
        <v/>
      </c>
      <c r="AA125" s="97" t="str">
        <f ca="1">IF('3、外观质量检验'!O125="","",SUMIF(外观!$AI:$AJ,'3、外观质量检验'!O125,外观!$AJ:$AJ)*'3、外观质量检验'!P125)</f>
        <v/>
      </c>
      <c r="AB125" s="97" t="str">
        <f ca="1">IF('3、外观质量检验'!R125="","",SUMIF(外观!$AI:$AJ,'3、外观质量检验'!R125,外观!$AJ:$AJ)*'3、外观质量检验'!S125)</f>
        <v/>
      </c>
      <c r="AC125" s="97" t="str">
        <f ca="1">IF('3、外观质量检验'!U125="","",SUMIF(外观!$AI:$AJ,'3、外观质量检验'!U125,外观!$AJ:$AJ)*'3、外观质量检验'!V125)</f>
        <v/>
      </c>
      <c r="AD125" s="97" t="str">
        <f ca="1">IF('3、外观质量检验'!X125="","",SUMIF(外观!$AI:$AJ,'3、外观质量检验'!X125,外观!$AJ:$AJ)*'3、外观质量检验'!Y125)</f>
        <v/>
      </c>
      <c r="AE125" s="97" t="str">
        <f ca="1">IF('3、外观质量检验'!AB125="","",SUMIF(外观!$AI:$AJ,'3、外观质量检验'!AB125,外观!$AJ:$AJ)*'3、外观质量检验'!AC125)</f>
        <v/>
      </c>
      <c r="AF125" s="97" t="str">
        <f ca="1">IF('3、外观质量检验'!AE125="","",SUMIF(外观!$AI:$AJ,'3、外观质量检验'!AE125,外观!$AJ:$AJ)*'3、外观质量检验'!AF125)</f>
        <v/>
      </c>
      <c r="AG125" s="97" t="str">
        <f ca="1">IF('3、外观质量检验'!AH125="","",SUMIF(外观!$AI:$AJ,'3、外观质量检验'!AH125,外观!$AJ:$AJ)*'3、外观质量检验'!AI125)</f>
        <v/>
      </c>
      <c r="AH125" s="97" t="str">
        <f ca="1">IF('3、外观质量检验'!AK125="","",SUMIF(外观!$AI:$AJ,'3、外观质量检验'!AK125,外观!$AJ:$AJ)*'3、外观质量检验'!AL125)</f>
        <v/>
      </c>
      <c r="AI125" s="97" t="str">
        <f ca="1">IF('3、外观质量检验'!AN125="","",SUMIF(外观!$AI:$AJ,'3、外观质量检验'!AN125,外观!$AJ:$AJ)*'3、外观质量检验'!AO125)</f>
        <v/>
      </c>
      <c r="AJ125" s="97" t="str">
        <f ca="1">IF('3、外观质量检验'!AR125="","",SUMIF(外观!$AI:$AJ,'3、外观质量检验'!AR125,外观!$AJ:$AJ)*'3、外观质量检验'!AS125)</f>
        <v/>
      </c>
      <c r="AK125" s="97" t="str">
        <f ca="1">IF('3、外观质量检验'!AU125="","",SUMIF(外观!$AI:$AJ,'3、外观质量检验'!AU125,外观!$AJ:$AJ)*'3、外观质量检验'!AV125)</f>
        <v/>
      </c>
      <c r="AL125" s="97" t="str">
        <f ca="1">IF('3、外观质量检验'!AX125="","",SUMIF(外观!$AI:$AJ,'3、外观质量检验'!AX125,外观!$AJ:$AJ)*'3、外观质量检验'!AY125)</f>
        <v/>
      </c>
      <c r="AM125" s="97" t="str">
        <f ca="1">IF('3、外观质量检验'!BA125="","",SUMIF(外观!$AI:$AJ,'3、外观质量检验'!BA125,外观!$AJ:$AJ)*'3、外观质量检验'!BB125)</f>
        <v/>
      </c>
      <c r="AN125" s="97" t="str">
        <f ca="1">IF('3、外观质量检验'!BD125="","",SUMIF(外观!$AI:$AJ,'3、外观质量检验'!BD125,外观!$AJ:$AJ)*'3、外观质量检验'!BE125)</f>
        <v/>
      </c>
      <c r="AO125" s="97" t="str">
        <f ca="1">IF('3、外观质量检验'!BH125="","",SUMIF(外观!$AI:$AJ,'3、外观质量检验'!BH125,外观!$AJ:$AJ)*'3、外观质量检验'!BI125)</f>
        <v/>
      </c>
      <c r="AP125" s="97" t="str">
        <f ca="1">IF('3、外观质量检验'!BK125="","",SUMIF(外观!$AI:$AJ,'3、外观质量检验'!BK125,外观!$AJ:$AJ)*'3、外观质量检验'!BL125)</f>
        <v/>
      </c>
      <c r="AQ125" s="97" t="str">
        <f ca="1">IF('3、外观质量检验'!BN125="","",SUMIF(外观!$AI:$AJ,'3、外观质量检验'!BN125,外观!$AJ:$AJ)*'3、外观质量检验'!BO125)</f>
        <v/>
      </c>
      <c r="AR125" s="97" t="str">
        <f ca="1">IF('3、外观质量检验'!BQ125="","",SUMIF(外观!$AI:$AJ,'3、外观质量检验'!BQ125,外观!$AJ:$AJ)*'3、外观质量检验'!BR125)</f>
        <v/>
      </c>
      <c r="AS125" s="103" t="str">
        <f ca="1">IF('3、外观质量检验'!BT125="","",SUMIF(外观!$AI:$AJ,'3、外观质量检验'!BT125,外观!$AJ:$AJ)*'3、外观质量检验'!BU125)</f>
        <v/>
      </c>
      <c r="AT125" s="104" t="str">
        <f>IF(('4、感官质量检验'!L125="")+('4、感官质量检验'!M125="")+('4、感官质量检验'!N125="")+('4、感官质量检验'!O125="")+('4、感官质量检验'!P125="")+('4、感官质量检验'!Q125=""),"",SUM('4、感官质量检验'!L125:Q125))</f>
        <v/>
      </c>
      <c r="AU125" s="105" t="str">
        <f>IF('4、感官质量检验'!K125="","",'4、感官质量检验'!K125)</f>
        <v/>
      </c>
      <c r="AV125" s="106" t="str">
        <f>IF('4、感官质量检验'!D125="","",IF('4、感官质量检验'!D125="一类",85,IF('4、感官质量检验'!D125="二、三类",75,60)))</f>
        <v/>
      </c>
      <c r="AW125" s="109" t="str">
        <f>IF(AND(综合判定!AT125="",'4、感官质量检验'!K125=""),"",IF(OR('4、感官质量检验'!K125="异味",'4、感官质量检验'!K125="霉变",'4、感官质量检验'!K125="异味及霉变",综合判定!AT125&lt;AV125),"A类缺陷，批否",IF(综合判定!AT125&lt;('4、感官质量检验'!J125-2),"B类","合格")))</f>
        <v/>
      </c>
      <c r="AX125" s="110" t="str">
        <f>IF('5、主流烟气检验'!R125="","",IF(('5、主流烟气检验'!R125&lt;=4),1,IF(AND('5、主流烟气检验'!R125&gt;=5,'5、主流烟气检验'!R125&lt;=9),1.5,2)))</f>
        <v/>
      </c>
      <c r="AY125" s="106" t="str">
        <f>IF('5、主流烟气检验'!R125="","",IF('5、主流烟气检验'!R125&lt;=8,100,IF(AND('5、主流烟气检验'!R125&gt;=9,'5、主流烟气检验'!R125&lt;=12),80,0)))</f>
        <v/>
      </c>
      <c r="AZ125" s="106" t="str">
        <f>IF('5、主流烟气检验'!S125="","",IF(ABS('5、主流烟气检验'!R125-'5、主流烟气检验'!S125)&lt;=AX125,AY125,0))</f>
        <v/>
      </c>
      <c r="BA125" s="78" t="str">
        <f t="shared" si="8"/>
        <v/>
      </c>
      <c r="BB125" s="106" t="str">
        <f>IF('5、主流烟气检验'!T125="","",IF(('5、主流烟气检验'!T125&lt;=0.4),0.1,IF(AND('5、主流烟气检验'!T125&gt;=0.5,'5、主流烟气检验'!T125&lt;=1),0.2,0.3)))</f>
        <v/>
      </c>
      <c r="BC125" s="106" t="str">
        <f>IF('5、主流烟气检验'!U125="","",IF(ABS('5、主流烟气检验'!T125-'5、主流烟气检验'!U125)&lt;=BB125,100,0))</f>
        <v/>
      </c>
      <c r="BD125" s="106" t="str">
        <f>IF('5、主流烟气检验'!V125="","",IF(('5、主流烟气检验'!V125&lt;=4),1,IF(AND('5、主流烟气检验'!V125&gt;=5,'5、主流烟气检验'!V125&lt;=10),2,3)))</f>
        <v/>
      </c>
      <c r="BE125" s="106" t="str">
        <f>IF('5、主流烟气检验'!V125="","",IF('5、主流烟气检验'!V125&lt;=10,100,IF(AND('5、主流烟气检验'!V125&gt;=11,'5、主流烟气检验'!V125&lt;=15),80,0)))</f>
        <v/>
      </c>
      <c r="BF125" s="109" t="str">
        <f>IF('5、主流烟气检验'!W125="","",IF(ABS('5、主流烟气检验'!W125-'5、主流烟气检验'!V125)&lt;=BD125,BE125,0))</f>
        <v/>
      </c>
      <c r="BG125" s="113" t="str">
        <f ca="1" t="shared" si="9"/>
        <v/>
      </c>
    </row>
    <row r="126" ht="14.25" customHeight="1" spans="2:59">
      <c r="B126" s="77" t="str">
        <f>IF('1、包装标识检验'!B126="","",'1、包装标识检验'!B126)</f>
        <v/>
      </c>
      <c r="C126" s="78" t="str">
        <f>IF('1、包装标识检验'!C126="","",'1、包装标识检验'!C126)</f>
        <v/>
      </c>
      <c r="D126" s="78" t="str">
        <f>IF('1、包装标识检验'!D126="","",'1、包装标识检验'!D126)</f>
        <v/>
      </c>
      <c r="E126" s="78" t="str">
        <f>IF('1、包装标识检验'!E126="","",'1、包装标识检验'!E126)</f>
        <v/>
      </c>
      <c r="F126" s="79" t="str">
        <f>IF('1、包装标识检验'!F126="","",'1、包装标识检验'!F126)</f>
        <v/>
      </c>
      <c r="G126" s="78" t="str">
        <f>IF('1、包装标识检验'!G126="","",'1、包装标识检验'!G126)</f>
        <v/>
      </c>
      <c r="H126" s="78" t="str">
        <f>IF('1、包装标识检验'!H126="","",'1、包装标识检验'!H126)</f>
        <v/>
      </c>
      <c r="I126" s="88" t="str">
        <f>IF('1、包装标识检验'!I126="","",'1、包装标识检验'!I126)</f>
        <v/>
      </c>
      <c r="J126" s="89" t="str">
        <f>IF('1、包装标识检验'!J126="合格","合格",IF('1、包装标识检验'!J126="","",IF('1、包装标识检验'!J126="A类","A类，批否",IF('1、包装标识检验'!J126="B类","B类，合格"))))</f>
        <v/>
      </c>
      <c r="K126" s="90" t="str">
        <f>IF('1、包装标识检验'!J126="","",IF('1、包装标识检验'!J126="合格",100,IF('1、包装标识检验'!J126="A类",0,100-综合判定!J126)))</f>
        <v/>
      </c>
      <c r="L126" s="77" t="str">
        <f ca="1">IF(B126="","",100-SUM(综合判定!P126,综合判定!Q126,综合判定!R126,综合判定!S126,综合判定!T126,综合判定!U126,综合判定!W126,综合判定!V126,综合判定!X126,综合判定!Y126,综合判定!Z126,综合判定!AA126,综合判定!AB126,综合判定!AC126,综合判定!AD126,综合判定!AE126,综合判定!AF126,综合判定!AG126,综合判定!AH126,综合判定!AI126,综合判定!AJ126,综合判定!AK126,综合判定!AL126,综合判定!AM126,综合判定!AN126,综合判定!AO126,综合判定!AP126,综合判定!AQ126,综合判定!AR126,综合判定!AS126))</f>
        <v/>
      </c>
      <c r="M126" s="78" t="str">
        <f ca="1" t="shared" si="6"/>
        <v/>
      </c>
      <c r="N126" s="91" t="str">
        <f ca="1" t="shared" si="7"/>
        <v/>
      </c>
      <c r="O126" s="92"/>
      <c r="P126" s="93" t="str">
        <f>IF('2、物理特性检验'!L126="","",'2、物理特性检验'!L126*0.2)</f>
        <v/>
      </c>
      <c r="Q126" s="95" t="str">
        <f>IF('2、物理特性检验'!O126="","",'2、物理特性检验'!O126*0.5)</f>
        <v/>
      </c>
      <c r="R126" s="95" t="str">
        <f>IF('2、物理特性检验'!R126="","",'2、物理特性检验'!R126*0.2)</f>
        <v/>
      </c>
      <c r="S126" s="95" t="str">
        <f>IF('2、物理特性检验'!U126="","",'2、物理特性检验'!U126*1)</f>
        <v/>
      </c>
      <c r="T126" s="95" t="str">
        <f>IF('2、物理特性检验'!X126="","",'2、物理特性检验'!X126*0.5)</f>
        <v/>
      </c>
      <c r="U126" s="95" t="str">
        <f>IF('2、物理特性检验'!AA126="","",'2、物理特性检验'!AA126*0.2)</f>
        <v/>
      </c>
      <c r="V126" s="95" t="str">
        <f>IF('2、物理特性检验'!AH126="","",IF(('2、物理特性检验'!AH126&gt;13.5)+('2、物理特性检验'!AH126&lt;10.5),6,IF(ABS('2、物理特性检验'!AH126-'2、物理特性检验'!AI126)&gt;1,3,IF(ABS('2、物理特性检验'!AH126-'2、物理特性检验'!AI126)&gt;0.5,2,""))))</f>
        <v/>
      </c>
      <c r="W126" s="95" t="str">
        <f>IF('2、物理特性检验'!AG126="","",'2、物理特性检验'!AG126*15)</f>
        <v/>
      </c>
      <c r="X126" s="95" t="str">
        <f>IF('2、物理特性检验'!AJ126="","",IF(('2、物理特性检验'!AJ126&gt;=3)*('2、物理特性检验'!AL126=0),4,IF(('2、物理特性检验'!AJ126&gt;=3.5)*('2、物理特性检验'!AL126=1),4,"")))</f>
        <v/>
      </c>
      <c r="Y126" s="95" t="str">
        <f>IF('2、物理特性检验'!AK126="","",'2、物理特性检验'!AK126*5)</f>
        <v/>
      </c>
      <c r="Z126" s="97" t="str">
        <f ca="1">IF('3、外观质量检验'!L126="","",SUMIF(外观!$AI:$AJ,'3、外观质量检验'!L126,外观!$AJ:$AJ)*'3、外观质量检验'!M126)</f>
        <v/>
      </c>
      <c r="AA126" s="97" t="str">
        <f ca="1">IF('3、外观质量检验'!O126="","",SUMIF(外观!$AI:$AJ,'3、外观质量检验'!O126,外观!$AJ:$AJ)*'3、外观质量检验'!P126)</f>
        <v/>
      </c>
      <c r="AB126" s="97" t="str">
        <f ca="1">IF('3、外观质量检验'!R126="","",SUMIF(外观!$AI:$AJ,'3、外观质量检验'!R126,外观!$AJ:$AJ)*'3、外观质量检验'!S126)</f>
        <v/>
      </c>
      <c r="AC126" s="97" t="str">
        <f ca="1">IF('3、外观质量检验'!U126="","",SUMIF(外观!$AI:$AJ,'3、外观质量检验'!U126,外观!$AJ:$AJ)*'3、外观质量检验'!V126)</f>
        <v/>
      </c>
      <c r="AD126" s="97" t="str">
        <f ca="1">IF('3、外观质量检验'!X126="","",SUMIF(外观!$AI:$AJ,'3、外观质量检验'!X126,外观!$AJ:$AJ)*'3、外观质量检验'!Y126)</f>
        <v/>
      </c>
      <c r="AE126" s="97" t="str">
        <f ca="1">IF('3、外观质量检验'!AB126="","",SUMIF(外观!$AI:$AJ,'3、外观质量检验'!AB126,外观!$AJ:$AJ)*'3、外观质量检验'!AC126)</f>
        <v/>
      </c>
      <c r="AF126" s="97" t="str">
        <f ca="1">IF('3、外观质量检验'!AE126="","",SUMIF(外观!$AI:$AJ,'3、外观质量检验'!AE126,外观!$AJ:$AJ)*'3、外观质量检验'!AF126)</f>
        <v/>
      </c>
      <c r="AG126" s="97" t="str">
        <f ca="1">IF('3、外观质量检验'!AH126="","",SUMIF(外观!$AI:$AJ,'3、外观质量检验'!AH126,外观!$AJ:$AJ)*'3、外观质量检验'!AI126)</f>
        <v/>
      </c>
      <c r="AH126" s="97" t="str">
        <f ca="1">IF('3、外观质量检验'!AK126="","",SUMIF(外观!$AI:$AJ,'3、外观质量检验'!AK126,外观!$AJ:$AJ)*'3、外观质量检验'!AL126)</f>
        <v/>
      </c>
      <c r="AI126" s="97" t="str">
        <f ca="1">IF('3、外观质量检验'!AN126="","",SUMIF(外观!$AI:$AJ,'3、外观质量检验'!AN126,外观!$AJ:$AJ)*'3、外观质量检验'!AO126)</f>
        <v/>
      </c>
      <c r="AJ126" s="97" t="str">
        <f ca="1">IF('3、外观质量检验'!AR126="","",SUMIF(外观!$AI:$AJ,'3、外观质量检验'!AR126,外观!$AJ:$AJ)*'3、外观质量检验'!AS126)</f>
        <v/>
      </c>
      <c r="AK126" s="97" t="str">
        <f ca="1">IF('3、外观质量检验'!AU126="","",SUMIF(外观!$AI:$AJ,'3、外观质量检验'!AU126,外观!$AJ:$AJ)*'3、外观质量检验'!AV126)</f>
        <v/>
      </c>
      <c r="AL126" s="97" t="str">
        <f ca="1">IF('3、外观质量检验'!AX126="","",SUMIF(外观!$AI:$AJ,'3、外观质量检验'!AX126,外观!$AJ:$AJ)*'3、外观质量检验'!AY126)</f>
        <v/>
      </c>
      <c r="AM126" s="97" t="str">
        <f ca="1">IF('3、外观质量检验'!BA126="","",SUMIF(外观!$AI:$AJ,'3、外观质量检验'!BA126,外观!$AJ:$AJ)*'3、外观质量检验'!BB126)</f>
        <v/>
      </c>
      <c r="AN126" s="97" t="str">
        <f ca="1">IF('3、外观质量检验'!BD126="","",SUMIF(外观!$AI:$AJ,'3、外观质量检验'!BD126,外观!$AJ:$AJ)*'3、外观质量检验'!BE126)</f>
        <v/>
      </c>
      <c r="AO126" s="97" t="str">
        <f ca="1">IF('3、外观质量检验'!BH126="","",SUMIF(外观!$AI:$AJ,'3、外观质量检验'!BH126,外观!$AJ:$AJ)*'3、外观质量检验'!BI126)</f>
        <v/>
      </c>
      <c r="AP126" s="97" t="str">
        <f ca="1">IF('3、外观质量检验'!BK126="","",SUMIF(外观!$AI:$AJ,'3、外观质量检验'!BK126,外观!$AJ:$AJ)*'3、外观质量检验'!BL126)</f>
        <v/>
      </c>
      <c r="AQ126" s="97" t="str">
        <f ca="1">IF('3、外观质量检验'!BN126="","",SUMIF(外观!$AI:$AJ,'3、外观质量检验'!BN126,外观!$AJ:$AJ)*'3、外观质量检验'!BO126)</f>
        <v/>
      </c>
      <c r="AR126" s="97" t="str">
        <f ca="1">IF('3、外观质量检验'!BQ126="","",SUMIF(外观!$AI:$AJ,'3、外观质量检验'!BQ126,外观!$AJ:$AJ)*'3、外观质量检验'!BR126)</f>
        <v/>
      </c>
      <c r="AS126" s="103" t="str">
        <f ca="1">IF('3、外观质量检验'!BT126="","",SUMIF(外观!$AI:$AJ,'3、外观质量检验'!BT126,外观!$AJ:$AJ)*'3、外观质量检验'!BU126)</f>
        <v/>
      </c>
      <c r="AT126" s="104" t="str">
        <f>IF(('4、感官质量检验'!L126="")+('4、感官质量检验'!M126="")+('4、感官质量检验'!N126="")+('4、感官质量检验'!O126="")+('4、感官质量检验'!P126="")+('4、感官质量检验'!Q126=""),"",SUM('4、感官质量检验'!L126:Q126))</f>
        <v/>
      </c>
      <c r="AU126" s="105" t="str">
        <f>IF('4、感官质量检验'!K126="","",'4、感官质量检验'!K126)</f>
        <v/>
      </c>
      <c r="AV126" s="106" t="str">
        <f>IF('4、感官质量检验'!D126="","",IF('4、感官质量检验'!D126="一类",85,IF('4、感官质量检验'!D126="二、三类",75,60)))</f>
        <v/>
      </c>
      <c r="AW126" s="109" t="str">
        <f>IF(AND(综合判定!AT126="",'4、感官质量检验'!K126=""),"",IF(OR('4、感官质量检验'!K126="异味",'4、感官质量检验'!K126="霉变",'4、感官质量检验'!K126="异味及霉变",综合判定!AT126&lt;AV126),"A类缺陷，批否",IF(综合判定!AT126&lt;('4、感官质量检验'!J126-2),"B类","合格")))</f>
        <v/>
      </c>
      <c r="AX126" s="110" t="str">
        <f>IF('5、主流烟气检验'!R126="","",IF(('5、主流烟气检验'!R126&lt;=4),1,IF(AND('5、主流烟气检验'!R126&gt;=5,'5、主流烟气检验'!R126&lt;=9),1.5,2)))</f>
        <v/>
      </c>
      <c r="AY126" s="106" t="str">
        <f>IF('5、主流烟气检验'!R126="","",IF('5、主流烟气检验'!R126&lt;=8,100,IF(AND('5、主流烟气检验'!R126&gt;=9,'5、主流烟气检验'!R126&lt;=12),80,0)))</f>
        <v/>
      </c>
      <c r="AZ126" s="106" t="str">
        <f>IF('5、主流烟气检验'!S126="","",IF(ABS('5、主流烟气检验'!R126-'5、主流烟气检验'!S126)&lt;=AX126,AY126,0))</f>
        <v/>
      </c>
      <c r="BA126" s="78" t="str">
        <f t="shared" si="8"/>
        <v/>
      </c>
      <c r="BB126" s="106" t="str">
        <f>IF('5、主流烟气检验'!T126="","",IF(('5、主流烟气检验'!T126&lt;=0.4),0.1,IF(AND('5、主流烟气检验'!T126&gt;=0.5,'5、主流烟气检验'!T126&lt;=1),0.2,0.3)))</f>
        <v/>
      </c>
      <c r="BC126" s="106" t="str">
        <f>IF('5、主流烟气检验'!U126="","",IF(ABS('5、主流烟气检验'!T126-'5、主流烟气检验'!U126)&lt;=BB126,100,0))</f>
        <v/>
      </c>
      <c r="BD126" s="106" t="str">
        <f>IF('5、主流烟气检验'!V126="","",IF(('5、主流烟气检验'!V126&lt;=4),1,IF(AND('5、主流烟气检验'!V126&gt;=5,'5、主流烟气检验'!V126&lt;=10),2,3)))</f>
        <v/>
      </c>
      <c r="BE126" s="106" t="str">
        <f>IF('5、主流烟气检验'!V126="","",IF('5、主流烟气检验'!V126&lt;=10,100,IF(AND('5、主流烟气检验'!V126&gt;=11,'5、主流烟气检验'!V126&lt;=15),80,0)))</f>
        <v/>
      </c>
      <c r="BF126" s="109" t="str">
        <f>IF('5、主流烟气检验'!W126="","",IF(ABS('5、主流烟气检验'!W126-'5、主流烟气检验'!V126)&lt;=BD126,BE126,0))</f>
        <v/>
      </c>
      <c r="BG126" s="113" t="str">
        <f ca="1" t="shared" si="9"/>
        <v/>
      </c>
    </row>
    <row r="127" ht="14.25" customHeight="1" spans="2:59">
      <c r="B127" s="77" t="str">
        <f>IF('1、包装标识检验'!B127="","",'1、包装标识检验'!B127)</f>
        <v/>
      </c>
      <c r="C127" s="78" t="str">
        <f>IF('1、包装标识检验'!C127="","",'1、包装标识检验'!C127)</f>
        <v/>
      </c>
      <c r="D127" s="78" t="str">
        <f>IF('1、包装标识检验'!D127="","",'1、包装标识检验'!D127)</f>
        <v/>
      </c>
      <c r="E127" s="78" t="str">
        <f>IF('1、包装标识检验'!E127="","",'1、包装标识检验'!E127)</f>
        <v/>
      </c>
      <c r="F127" s="79" t="str">
        <f>IF('1、包装标识检验'!F127="","",'1、包装标识检验'!F127)</f>
        <v/>
      </c>
      <c r="G127" s="78" t="str">
        <f>IF('1、包装标识检验'!G127="","",'1、包装标识检验'!G127)</f>
        <v/>
      </c>
      <c r="H127" s="78" t="str">
        <f>IF('1、包装标识检验'!H127="","",'1、包装标识检验'!H127)</f>
        <v/>
      </c>
      <c r="I127" s="88" t="str">
        <f>IF('1、包装标识检验'!I127="","",'1、包装标识检验'!I127)</f>
        <v/>
      </c>
      <c r="J127" s="89" t="str">
        <f>IF('1、包装标识检验'!J127="合格","合格",IF('1、包装标识检验'!J127="","",IF('1、包装标识检验'!J127="A类","A类，批否",IF('1、包装标识检验'!J127="B类","B类，合格"))))</f>
        <v/>
      </c>
      <c r="K127" s="90" t="str">
        <f>IF('1、包装标识检验'!J127="","",IF('1、包装标识检验'!J127="合格",100,IF('1、包装标识检验'!J127="A类",0,100-综合判定!J127)))</f>
        <v/>
      </c>
      <c r="L127" s="77" t="str">
        <f ca="1">IF(B127="","",100-SUM(综合判定!P127,综合判定!Q127,综合判定!R127,综合判定!S127,综合判定!T127,综合判定!U127,综合判定!W127,综合判定!V127,综合判定!X127,综合判定!Y127,综合判定!Z127,综合判定!AA127,综合判定!AB127,综合判定!AC127,综合判定!AD127,综合判定!AE127,综合判定!AF127,综合判定!AG127,综合判定!AH127,综合判定!AI127,综合判定!AJ127,综合判定!AK127,综合判定!AL127,综合判定!AM127,综合判定!AN127,综合判定!AO127,综合判定!AP127,综合判定!AQ127,综合判定!AR127,综合判定!AS127))</f>
        <v/>
      </c>
      <c r="M127" s="78" t="str">
        <f ca="1" t="shared" si="6"/>
        <v/>
      </c>
      <c r="N127" s="91" t="str">
        <f ca="1" t="shared" si="7"/>
        <v/>
      </c>
      <c r="O127" s="92"/>
      <c r="P127" s="93" t="str">
        <f>IF('2、物理特性检验'!L127="","",'2、物理特性检验'!L127*0.2)</f>
        <v/>
      </c>
      <c r="Q127" s="95" t="str">
        <f>IF('2、物理特性检验'!O127="","",'2、物理特性检验'!O127*0.5)</f>
        <v/>
      </c>
      <c r="R127" s="95" t="str">
        <f>IF('2、物理特性检验'!R127="","",'2、物理特性检验'!R127*0.2)</f>
        <v/>
      </c>
      <c r="S127" s="95" t="str">
        <f>IF('2、物理特性检验'!U127="","",'2、物理特性检验'!U127*1)</f>
        <v/>
      </c>
      <c r="T127" s="95" t="str">
        <f>IF('2、物理特性检验'!X127="","",'2、物理特性检验'!X127*0.5)</f>
        <v/>
      </c>
      <c r="U127" s="95" t="str">
        <f>IF('2、物理特性检验'!AA127="","",'2、物理特性检验'!AA127*0.2)</f>
        <v/>
      </c>
      <c r="V127" s="95" t="str">
        <f>IF('2、物理特性检验'!AH127="","",IF(('2、物理特性检验'!AH127&gt;13.5)+('2、物理特性检验'!AH127&lt;10.5),6,IF(ABS('2、物理特性检验'!AH127-'2、物理特性检验'!AI127)&gt;1,3,IF(ABS('2、物理特性检验'!AH127-'2、物理特性检验'!AI127)&gt;0.5,2,""))))</f>
        <v/>
      </c>
      <c r="W127" s="95" t="str">
        <f>IF('2、物理特性检验'!AG127="","",'2、物理特性检验'!AG127*15)</f>
        <v/>
      </c>
      <c r="X127" s="95" t="str">
        <f>IF('2、物理特性检验'!AJ127="","",IF(('2、物理特性检验'!AJ127&gt;=3)*('2、物理特性检验'!AL127=0),4,IF(('2、物理特性检验'!AJ127&gt;=3.5)*('2、物理特性检验'!AL127=1),4,"")))</f>
        <v/>
      </c>
      <c r="Y127" s="95" t="str">
        <f>IF('2、物理特性检验'!AK127="","",'2、物理特性检验'!AK127*5)</f>
        <v/>
      </c>
      <c r="Z127" s="97" t="str">
        <f ca="1">IF('3、外观质量检验'!L127="","",SUMIF(外观!$AI:$AJ,'3、外观质量检验'!L127,外观!$AJ:$AJ)*'3、外观质量检验'!M127)</f>
        <v/>
      </c>
      <c r="AA127" s="97" t="str">
        <f ca="1">IF('3、外观质量检验'!O127="","",SUMIF(外观!$AI:$AJ,'3、外观质量检验'!O127,外观!$AJ:$AJ)*'3、外观质量检验'!P127)</f>
        <v/>
      </c>
      <c r="AB127" s="97" t="str">
        <f ca="1">IF('3、外观质量检验'!R127="","",SUMIF(外观!$AI:$AJ,'3、外观质量检验'!R127,外观!$AJ:$AJ)*'3、外观质量检验'!S127)</f>
        <v/>
      </c>
      <c r="AC127" s="97" t="str">
        <f ca="1">IF('3、外观质量检验'!U127="","",SUMIF(外观!$AI:$AJ,'3、外观质量检验'!U127,外观!$AJ:$AJ)*'3、外观质量检验'!V127)</f>
        <v/>
      </c>
      <c r="AD127" s="97" t="str">
        <f ca="1">IF('3、外观质量检验'!X127="","",SUMIF(外观!$AI:$AJ,'3、外观质量检验'!X127,外观!$AJ:$AJ)*'3、外观质量检验'!Y127)</f>
        <v/>
      </c>
      <c r="AE127" s="97" t="str">
        <f ca="1">IF('3、外观质量检验'!AB127="","",SUMIF(外观!$AI:$AJ,'3、外观质量检验'!AB127,外观!$AJ:$AJ)*'3、外观质量检验'!AC127)</f>
        <v/>
      </c>
      <c r="AF127" s="97" t="str">
        <f ca="1">IF('3、外观质量检验'!AE127="","",SUMIF(外观!$AI:$AJ,'3、外观质量检验'!AE127,外观!$AJ:$AJ)*'3、外观质量检验'!AF127)</f>
        <v/>
      </c>
      <c r="AG127" s="97" t="str">
        <f ca="1">IF('3、外观质量检验'!AH127="","",SUMIF(外观!$AI:$AJ,'3、外观质量检验'!AH127,外观!$AJ:$AJ)*'3、外观质量检验'!AI127)</f>
        <v/>
      </c>
      <c r="AH127" s="97" t="str">
        <f ca="1">IF('3、外观质量检验'!AK127="","",SUMIF(外观!$AI:$AJ,'3、外观质量检验'!AK127,外观!$AJ:$AJ)*'3、外观质量检验'!AL127)</f>
        <v/>
      </c>
      <c r="AI127" s="97" t="str">
        <f ca="1">IF('3、外观质量检验'!AN127="","",SUMIF(外观!$AI:$AJ,'3、外观质量检验'!AN127,外观!$AJ:$AJ)*'3、外观质量检验'!AO127)</f>
        <v/>
      </c>
      <c r="AJ127" s="97" t="str">
        <f ca="1">IF('3、外观质量检验'!AR127="","",SUMIF(外观!$AI:$AJ,'3、外观质量检验'!AR127,外观!$AJ:$AJ)*'3、外观质量检验'!AS127)</f>
        <v/>
      </c>
      <c r="AK127" s="97" t="str">
        <f ca="1">IF('3、外观质量检验'!AU127="","",SUMIF(外观!$AI:$AJ,'3、外观质量检验'!AU127,外观!$AJ:$AJ)*'3、外观质量检验'!AV127)</f>
        <v/>
      </c>
      <c r="AL127" s="97" t="str">
        <f ca="1">IF('3、外观质量检验'!AX127="","",SUMIF(外观!$AI:$AJ,'3、外观质量检验'!AX127,外观!$AJ:$AJ)*'3、外观质量检验'!AY127)</f>
        <v/>
      </c>
      <c r="AM127" s="97" t="str">
        <f ca="1">IF('3、外观质量检验'!BA127="","",SUMIF(外观!$AI:$AJ,'3、外观质量检验'!BA127,外观!$AJ:$AJ)*'3、外观质量检验'!BB127)</f>
        <v/>
      </c>
      <c r="AN127" s="97" t="str">
        <f ca="1">IF('3、外观质量检验'!BD127="","",SUMIF(外观!$AI:$AJ,'3、外观质量检验'!BD127,外观!$AJ:$AJ)*'3、外观质量检验'!BE127)</f>
        <v/>
      </c>
      <c r="AO127" s="97" t="str">
        <f ca="1">IF('3、外观质量检验'!BH127="","",SUMIF(外观!$AI:$AJ,'3、外观质量检验'!BH127,外观!$AJ:$AJ)*'3、外观质量检验'!BI127)</f>
        <v/>
      </c>
      <c r="AP127" s="97" t="str">
        <f ca="1">IF('3、外观质量检验'!BK127="","",SUMIF(外观!$AI:$AJ,'3、外观质量检验'!BK127,外观!$AJ:$AJ)*'3、外观质量检验'!BL127)</f>
        <v/>
      </c>
      <c r="AQ127" s="97" t="str">
        <f ca="1">IF('3、外观质量检验'!BN127="","",SUMIF(外观!$AI:$AJ,'3、外观质量检验'!BN127,外观!$AJ:$AJ)*'3、外观质量检验'!BO127)</f>
        <v/>
      </c>
      <c r="AR127" s="97" t="str">
        <f ca="1">IF('3、外观质量检验'!BQ127="","",SUMIF(外观!$AI:$AJ,'3、外观质量检验'!BQ127,外观!$AJ:$AJ)*'3、外观质量检验'!BR127)</f>
        <v/>
      </c>
      <c r="AS127" s="103" t="str">
        <f ca="1">IF('3、外观质量检验'!BT127="","",SUMIF(外观!$AI:$AJ,'3、外观质量检验'!BT127,外观!$AJ:$AJ)*'3、外观质量检验'!BU127)</f>
        <v/>
      </c>
      <c r="AT127" s="104" t="str">
        <f>IF(('4、感官质量检验'!L127="")+('4、感官质量检验'!M127="")+('4、感官质量检验'!N127="")+('4、感官质量检验'!O127="")+('4、感官质量检验'!P127="")+('4、感官质量检验'!Q127=""),"",SUM('4、感官质量检验'!L127:Q127))</f>
        <v/>
      </c>
      <c r="AU127" s="105" t="str">
        <f>IF('4、感官质量检验'!K127="","",'4、感官质量检验'!K127)</f>
        <v/>
      </c>
      <c r="AV127" s="106" t="str">
        <f>IF('4、感官质量检验'!D127="","",IF('4、感官质量检验'!D127="一类",85,IF('4、感官质量检验'!D127="二、三类",75,60)))</f>
        <v/>
      </c>
      <c r="AW127" s="109" t="str">
        <f>IF(AND(综合判定!AT127="",'4、感官质量检验'!K127=""),"",IF(OR('4、感官质量检验'!K127="异味",'4、感官质量检验'!K127="霉变",'4、感官质量检验'!K127="异味及霉变",综合判定!AT127&lt;AV127),"A类缺陷，批否",IF(综合判定!AT127&lt;('4、感官质量检验'!J127-2),"B类","合格")))</f>
        <v/>
      </c>
      <c r="AX127" s="110" t="str">
        <f>IF('5、主流烟气检验'!R127="","",IF(('5、主流烟气检验'!R127&lt;=4),1,IF(AND('5、主流烟气检验'!R127&gt;=5,'5、主流烟气检验'!R127&lt;=9),1.5,2)))</f>
        <v/>
      </c>
      <c r="AY127" s="106" t="str">
        <f>IF('5、主流烟气检验'!R127="","",IF('5、主流烟气检验'!R127&lt;=8,100,IF(AND('5、主流烟气检验'!R127&gt;=9,'5、主流烟气检验'!R127&lt;=12),80,0)))</f>
        <v/>
      </c>
      <c r="AZ127" s="106" t="str">
        <f>IF('5、主流烟气检验'!S127="","",IF(ABS('5、主流烟气检验'!R127-'5、主流烟气检验'!S127)&lt;=AX127,AY127,0))</f>
        <v/>
      </c>
      <c r="BA127" s="78" t="str">
        <f t="shared" si="8"/>
        <v/>
      </c>
      <c r="BB127" s="106" t="str">
        <f>IF('5、主流烟气检验'!T127="","",IF(('5、主流烟气检验'!T127&lt;=0.4),0.1,IF(AND('5、主流烟气检验'!T127&gt;=0.5,'5、主流烟气检验'!T127&lt;=1),0.2,0.3)))</f>
        <v/>
      </c>
      <c r="BC127" s="106" t="str">
        <f>IF('5、主流烟气检验'!U127="","",IF(ABS('5、主流烟气检验'!T127-'5、主流烟气检验'!U127)&lt;=BB127,100,0))</f>
        <v/>
      </c>
      <c r="BD127" s="106" t="str">
        <f>IF('5、主流烟气检验'!V127="","",IF(('5、主流烟气检验'!V127&lt;=4),1,IF(AND('5、主流烟气检验'!V127&gt;=5,'5、主流烟气检验'!V127&lt;=10),2,3)))</f>
        <v/>
      </c>
      <c r="BE127" s="106" t="str">
        <f>IF('5、主流烟气检验'!V127="","",IF('5、主流烟气检验'!V127&lt;=10,100,IF(AND('5、主流烟气检验'!V127&gt;=11,'5、主流烟气检验'!V127&lt;=15),80,0)))</f>
        <v/>
      </c>
      <c r="BF127" s="109" t="str">
        <f>IF('5、主流烟气检验'!W127="","",IF(ABS('5、主流烟气检验'!W127-'5、主流烟气检验'!V127)&lt;=BD127,BE127,0))</f>
        <v/>
      </c>
      <c r="BG127" s="113" t="str">
        <f ca="1" t="shared" si="9"/>
        <v/>
      </c>
    </row>
    <row r="128" ht="14.25" customHeight="1" spans="2:59">
      <c r="B128" s="77" t="str">
        <f>IF('1、包装标识检验'!B128="","",'1、包装标识检验'!B128)</f>
        <v/>
      </c>
      <c r="C128" s="78" t="str">
        <f>IF('1、包装标识检验'!C128="","",'1、包装标识检验'!C128)</f>
        <v/>
      </c>
      <c r="D128" s="78" t="str">
        <f>IF('1、包装标识检验'!D128="","",'1、包装标识检验'!D128)</f>
        <v/>
      </c>
      <c r="E128" s="78" t="str">
        <f>IF('1、包装标识检验'!E128="","",'1、包装标识检验'!E128)</f>
        <v/>
      </c>
      <c r="F128" s="79" t="str">
        <f>IF('1、包装标识检验'!F128="","",'1、包装标识检验'!F128)</f>
        <v/>
      </c>
      <c r="G128" s="78" t="str">
        <f>IF('1、包装标识检验'!G128="","",'1、包装标识检验'!G128)</f>
        <v/>
      </c>
      <c r="H128" s="78" t="str">
        <f>IF('1、包装标识检验'!H128="","",'1、包装标识检验'!H128)</f>
        <v/>
      </c>
      <c r="I128" s="88" t="str">
        <f>IF('1、包装标识检验'!I128="","",'1、包装标识检验'!I128)</f>
        <v/>
      </c>
      <c r="J128" s="89" t="str">
        <f>IF('1、包装标识检验'!J128="合格","合格",IF('1、包装标识检验'!J128="","",IF('1、包装标识检验'!J128="A类","A类，批否",IF('1、包装标识检验'!J128="B类","B类，合格"))))</f>
        <v/>
      </c>
      <c r="K128" s="90" t="str">
        <f>IF('1、包装标识检验'!J128="","",IF('1、包装标识检验'!J128="合格",100,IF('1、包装标识检验'!J128="A类",0,100-综合判定!J128)))</f>
        <v/>
      </c>
      <c r="L128" s="77" t="str">
        <f ca="1">IF(B128="","",100-SUM(综合判定!P128,综合判定!Q128,综合判定!R128,综合判定!S128,综合判定!T128,综合判定!U128,综合判定!W128,综合判定!V128,综合判定!X128,综合判定!Y128,综合判定!Z128,综合判定!AA128,综合判定!AB128,综合判定!AC128,综合判定!AD128,综合判定!AE128,综合判定!AF128,综合判定!AG128,综合判定!AH128,综合判定!AI128,综合判定!AJ128,综合判定!AK128,综合判定!AL128,综合判定!AM128,综合判定!AN128,综合判定!AO128,综合判定!AP128,综合判定!AQ128,综合判定!AR128,综合判定!AS128))</f>
        <v/>
      </c>
      <c r="M128" s="78" t="str">
        <f ca="1" t="shared" si="6"/>
        <v/>
      </c>
      <c r="N128" s="91" t="str">
        <f ca="1" t="shared" si="7"/>
        <v/>
      </c>
      <c r="O128" s="92"/>
      <c r="P128" s="93" t="str">
        <f>IF('2、物理特性检验'!L128="","",'2、物理特性检验'!L128*0.2)</f>
        <v/>
      </c>
      <c r="Q128" s="95" t="str">
        <f>IF('2、物理特性检验'!O128="","",'2、物理特性检验'!O128*0.5)</f>
        <v/>
      </c>
      <c r="R128" s="95" t="str">
        <f>IF('2、物理特性检验'!R128="","",'2、物理特性检验'!R128*0.2)</f>
        <v/>
      </c>
      <c r="S128" s="95" t="str">
        <f>IF('2、物理特性检验'!U128="","",'2、物理特性检验'!U128*1)</f>
        <v/>
      </c>
      <c r="T128" s="95" t="str">
        <f>IF('2、物理特性检验'!X128="","",'2、物理特性检验'!X128*0.5)</f>
        <v/>
      </c>
      <c r="U128" s="95" t="str">
        <f>IF('2、物理特性检验'!AA128="","",'2、物理特性检验'!AA128*0.2)</f>
        <v/>
      </c>
      <c r="V128" s="95" t="str">
        <f>IF('2、物理特性检验'!AH128="","",IF(('2、物理特性检验'!AH128&gt;13.5)+('2、物理特性检验'!AH128&lt;10.5),6,IF(ABS('2、物理特性检验'!AH128-'2、物理特性检验'!AI128)&gt;1,3,IF(ABS('2、物理特性检验'!AH128-'2、物理特性检验'!AI128)&gt;0.5,2,""))))</f>
        <v/>
      </c>
      <c r="W128" s="95" t="str">
        <f>IF('2、物理特性检验'!AG128="","",'2、物理特性检验'!AG128*15)</f>
        <v/>
      </c>
      <c r="X128" s="95" t="str">
        <f>IF('2、物理特性检验'!AJ128="","",IF(('2、物理特性检验'!AJ128&gt;=3)*('2、物理特性检验'!AL128=0),4,IF(('2、物理特性检验'!AJ128&gt;=3.5)*('2、物理特性检验'!AL128=1),4,"")))</f>
        <v/>
      </c>
      <c r="Y128" s="95" t="str">
        <f>IF('2、物理特性检验'!AK128="","",'2、物理特性检验'!AK128*5)</f>
        <v/>
      </c>
      <c r="Z128" s="97" t="str">
        <f ca="1">IF('3、外观质量检验'!L128="","",SUMIF(外观!$AI:$AJ,'3、外观质量检验'!L128,外观!$AJ:$AJ)*'3、外观质量检验'!M128)</f>
        <v/>
      </c>
      <c r="AA128" s="97" t="str">
        <f ca="1">IF('3、外观质量检验'!O128="","",SUMIF(外观!$AI:$AJ,'3、外观质量检验'!O128,外观!$AJ:$AJ)*'3、外观质量检验'!P128)</f>
        <v/>
      </c>
      <c r="AB128" s="97" t="str">
        <f ca="1">IF('3、外观质量检验'!R128="","",SUMIF(外观!$AI:$AJ,'3、外观质量检验'!R128,外观!$AJ:$AJ)*'3、外观质量检验'!S128)</f>
        <v/>
      </c>
      <c r="AC128" s="97" t="str">
        <f ca="1">IF('3、外观质量检验'!U128="","",SUMIF(外观!$AI:$AJ,'3、外观质量检验'!U128,外观!$AJ:$AJ)*'3、外观质量检验'!V128)</f>
        <v/>
      </c>
      <c r="AD128" s="97" t="str">
        <f ca="1">IF('3、外观质量检验'!X128="","",SUMIF(外观!$AI:$AJ,'3、外观质量检验'!X128,外观!$AJ:$AJ)*'3、外观质量检验'!Y128)</f>
        <v/>
      </c>
      <c r="AE128" s="97" t="str">
        <f ca="1">IF('3、外观质量检验'!AB128="","",SUMIF(外观!$AI:$AJ,'3、外观质量检验'!AB128,外观!$AJ:$AJ)*'3、外观质量检验'!AC128)</f>
        <v/>
      </c>
      <c r="AF128" s="97" t="str">
        <f ca="1">IF('3、外观质量检验'!AE128="","",SUMIF(外观!$AI:$AJ,'3、外观质量检验'!AE128,外观!$AJ:$AJ)*'3、外观质量检验'!AF128)</f>
        <v/>
      </c>
      <c r="AG128" s="97" t="str">
        <f ca="1">IF('3、外观质量检验'!AH128="","",SUMIF(外观!$AI:$AJ,'3、外观质量检验'!AH128,外观!$AJ:$AJ)*'3、外观质量检验'!AI128)</f>
        <v/>
      </c>
      <c r="AH128" s="97" t="str">
        <f ca="1">IF('3、外观质量检验'!AK128="","",SUMIF(外观!$AI:$AJ,'3、外观质量检验'!AK128,外观!$AJ:$AJ)*'3、外观质量检验'!AL128)</f>
        <v/>
      </c>
      <c r="AI128" s="97" t="str">
        <f ca="1">IF('3、外观质量检验'!AN128="","",SUMIF(外观!$AI:$AJ,'3、外观质量检验'!AN128,外观!$AJ:$AJ)*'3、外观质量检验'!AO128)</f>
        <v/>
      </c>
      <c r="AJ128" s="97" t="str">
        <f ca="1">IF('3、外观质量检验'!AR128="","",SUMIF(外观!$AI:$AJ,'3、外观质量检验'!AR128,外观!$AJ:$AJ)*'3、外观质量检验'!AS128)</f>
        <v/>
      </c>
      <c r="AK128" s="97" t="str">
        <f ca="1">IF('3、外观质量检验'!AU128="","",SUMIF(外观!$AI:$AJ,'3、外观质量检验'!AU128,外观!$AJ:$AJ)*'3、外观质量检验'!AV128)</f>
        <v/>
      </c>
      <c r="AL128" s="97" t="str">
        <f ca="1">IF('3、外观质量检验'!AX128="","",SUMIF(外观!$AI:$AJ,'3、外观质量检验'!AX128,外观!$AJ:$AJ)*'3、外观质量检验'!AY128)</f>
        <v/>
      </c>
      <c r="AM128" s="97" t="str">
        <f ca="1">IF('3、外观质量检验'!BA128="","",SUMIF(外观!$AI:$AJ,'3、外观质量检验'!BA128,外观!$AJ:$AJ)*'3、外观质量检验'!BB128)</f>
        <v/>
      </c>
      <c r="AN128" s="97" t="str">
        <f ca="1">IF('3、外观质量检验'!BD128="","",SUMIF(外观!$AI:$AJ,'3、外观质量检验'!BD128,外观!$AJ:$AJ)*'3、外观质量检验'!BE128)</f>
        <v/>
      </c>
      <c r="AO128" s="97" t="str">
        <f ca="1">IF('3、外观质量检验'!BH128="","",SUMIF(外观!$AI:$AJ,'3、外观质量检验'!BH128,外观!$AJ:$AJ)*'3、外观质量检验'!BI128)</f>
        <v/>
      </c>
      <c r="AP128" s="97" t="str">
        <f ca="1">IF('3、外观质量检验'!BK128="","",SUMIF(外观!$AI:$AJ,'3、外观质量检验'!BK128,外观!$AJ:$AJ)*'3、外观质量检验'!BL128)</f>
        <v/>
      </c>
      <c r="AQ128" s="97" t="str">
        <f ca="1">IF('3、外观质量检验'!BN128="","",SUMIF(外观!$AI:$AJ,'3、外观质量检验'!BN128,外观!$AJ:$AJ)*'3、外观质量检验'!BO128)</f>
        <v/>
      </c>
      <c r="AR128" s="97" t="str">
        <f ca="1">IF('3、外观质量检验'!BQ128="","",SUMIF(外观!$AI:$AJ,'3、外观质量检验'!BQ128,外观!$AJ:$AJ)*'3、外观质量检验'!BR128)</f>
        <v/>
      </c>
      <c r="AS128" s="103" t="str">
        <f ca="1">IF('3、外观质量检验'!BT128="","",SUMIF(外观!$AI:$AJ,'3、外观质量检验'!BT128,外观!$AJ:$AJ)*'3、外观质量检验'!BU128)</f>
        <v/>
      </c>
      <c r="AT128" s="104" t="str">
        <f>IF(('4、感官质量检验'!L128="")+('4、感官质量检验'!M128="")+('4、感官质量检验'!N128="")+('4、感官质量检验'!O128="")+('4、感官质量检验'!P128="")+('4、感官质量检验'!Q128=""),"",SUM('4、感官质量检验'!L128:Q128))</f>
        <v/>
      </c>
      <c r="AU128" s="105" t="str">
        <f>IF('4、感官质量检验'!K128="","",'4、感官质量检验'!K128)</f>
        <v/>
      </c>
      <c r="AV128" s="106" t="str">
        <f>IF('4、感官质量检验'!D128="","",IF('4、感官质量检验'!D128="一类",85,IF('4、感官质量检验'!D128="二、三类",75,60)))</f>
        <v/>
      </c>
      <c r="AW128" s="109" t="str">
        <f>IF(AND(综合判定!AT128="",'4、感官质量检验'!K128=""),"",IF(OR('4、感官质量检验'!K128="异味",'4、感官质量检验'!K128="霉变",'4、感官质量检验'!K128="异味及霉变",综合判定!AT128&lt;AV128),"A类缺陷，批否",IF(综合判定!AT128&lt;('4、感官质量检验'!J128-2),"B类","合格")))</f>
        <v/>
      </c>
      <c r="AX128" s="110" t="str">
        <f>IF('5、主流烟气检验'!R128="","",IF(('5、主流烟气检验'!R128&lt;=4),1,IF(AND('5、主流烟气检验'!R128&gt;=5,'5、主流烟气检验'!R128&lt;=9),1.5,2)))</f>
        <v/>
      </c>
      <c r="AY128" s="106" t="str">
        <f>IF('5、主流烟气检验'!R128="","",IF('5、主流烟气检验'!R128&lt;=8,100,IF(AND('5、主流烟气检验'!R128&gt;=9,'5、主流烟气检验'!R128&lt;=12),80,0)))</f>
        <v/>
      </c>
      <c r="AZ128" s="106" t="str">
        <f>IF('5、主流烟气检验'!S128="","",IF(ABS('5、主流烟气检验'!R128-'5、主流烟气检验'!S128)&lt;=AX128,AY128,0))</f>
        <v/>
      </c>
      <c r="BA128" s="78" t="str">
        <f t="shared" si="8"/>
        <v/>
      </c>
      <c r="BB128" s="106" t="str">
        <f>IF('5、主流烟气检验'!T128="","",IF(('5、主流烟气检验'!T128&lt;=0.4),0.1,IF(AND('5、主流烟气检验'!T128&gt;=0.5,'5、主流烟气检验'!T128&lt;=1),0.2,0.3)))</f>
        <v/>
      </c>
      <c r="BC128" s="106" t="str">
        <f>IF('5、主流烟气检验'!U128="","",IF(ABS('5、主流烟气检验'!T128-'5、主流烟气检验'!U128)&lt;=BB128,100,0))</f>
        <v/>
      </c>
      <c r="BD128" s="106" t="str">
        <f>IF('5、主流烟气检验'!V128="","",IF(('5、主流烟气检验'!V128&lt;=4),1,IF(AND('5、主流烟气检验'!V128&gt;=5,'5、主流烟气检验'!V128&lt;=10),2,3)))</f>
        <v/>
      </c>
      <c r="BE128" s="106" t="str">
        <f>IF('5、主流烟气检验'!V128="","",IF('5、主流烟气检验'!V128&lt;=10,100,IF(AND('5、主流烟气检验'!V128&gt;=11,'5、主流烟气检验'!V128&lt;=15),80,0)))</f>
        <v/>
      </c>
      <c r="BF128" s="109" t="str">
        <f>IF('5、主流烟气检验'!W128="","",IF(ABS('5、主流烟气检验'!W128-'5、主流烟气检验'!V128)&lt;=BD128,BE128,0))</f>
        <v/>
      </c>
      <c r="BG128" s="113" t="str">
        <f ca="1" t="shared" si="9"/>
        <v/>
      </c>
    </row>
    <row r="129" ht="14.25" customHeight="1" spans="2:59">
      <c r="B129" s="77" t="str">
        <f>IF('1、包装标识检验'!B129="","",'1、包装标识检验'!B129)</f>
        <v/>
      </c>
      <c r="C129" s="78" t="str">
        <f>IF('1、包装标识检验'!C129="","",'1、包装标识检验'!C129)</f>
        <v/>
      </c>
      <c r="D129" s="78" t="str">
        <f>IF('1、包装标识检验'!D129="","",'1、包装标识检验'!D129)</f>
        <v/>
      </c>
      <c r="E129" s="78" t="str">
        <f>IF('1、包装标识检验'!E129="","",'1、包装标识检验'!E129)</f>
        <v/>
      </c>
      <c r="F129" s="79" t="str">
        <f>IF('1、包装标识检验'!F129="","",'1、包装标识检验'!F129)</f>
        <v/>
      </c>
      <c r="G129" s="78" t="str">
        <f>IF('1、包装标识检验'!G129="","",'1、包装标识检验'!G129)</f>
        <v/>
      </c>
      <c r="H129" s="78" t="str">
        <f>IF('1、包装标识检验'!H129="","",'1、包装标识检验'!H129)</f>
        <v/>
      </c>
      <c r="I129" s="88" t="str">
        <f>IF('1、包装标识检验'!I129="","",'1、包装标识检验'!I129)</f>
        <v/>
      </c>
      <c r="J129" s="89" t="str">
        <f>IF('1、包装标识检验'!J129="合格","合格",IF('1、包装标识检验'!J129="","",IF('1、包装标识检验'!J129="A类","A类，批否",IF('1、包装标识检验'!J129="B类","B类，合格"))))</f>
        <v/>
      </c>
      <c r="K129" s="90" t="str">
        <f>IF('1、包装标识检验'!J129="","",IF('1、包装标识检验'!J129="合格",100,IF('1、包装标识检验'!J129="A类",0,100-综合判定!J129)))</f>
        <v/>
      </c>
      <c r="L129" s="77" t="str">
        <f ca="1">IF(B129="","",100-SUM(综合判定!P129,综合判定!Q129,综合判定!R129,综合判定!S129,综合判定!T129,综合判定!U129,综合判定!W129,综合判定!V129,综合判定!X129,综合判定!Y129,综合判定!Z129,综合判定!AA129,综合判定!AB129,综合判定!AC129,综合判定!AD129,综合判定!AE129,综合判定!AF129,综合判定!AG129,综合判定!AH129,综合判定!AI129,综合判定!AJ129,综合判定!AK129,综合判定!AL129,综合判定!AM129,综合判定!AN129,综合判定!AO129,综合判定!AP129,综合判定!AQ129,综合判定!AR129,综合判定!AS129))</f>
        <v/>
      </c>
      <c r="M129" s="78" t="str">
        <f ca="1" t="shared" si="6"/>
        <v/>
      </c>
      <c r="N129" s="91" t="str">
        <f ca="1" t="shared" si="7"/>
        <v/>
      </c>
      <c r="O129" s="92"/>
      <c r="P129" s="93" t="str">
        <f>IF('2、物理特性检验'!L129="","",'2、物理特性检验'!L129*0.2)</f>
        <v/>
      </c>
      <c r="Q129" s="95" t="str">
        <f>IF('2、物理特性检验'!O129="","",'2、物理特性检验'!O129*0.5)</f>
        <v/>
      </c>
      <c r="R129" s="95" t="str">
        <f>IF('2、物理特性检验'!R129="","",'2、物理特性检验'!R129*0.2)</f>
        <v/>
      </c>
      <c r="S129" s="95" t="str">
        <f>IF('2、物理特性检验'!U129="","",'2、物理特性检验'!U129*1)</f>
        <v/>
      </c>
      <c r="T129" s="95" t="str">
        <f>IF('2、物理特性检验'!X129="","",'2、物理特性检验'!X129*0.5)</f>
        <v/>
      </c>
      <c r="U129" s="95" t="str">
        <f>IF('2、物理特性检验'!AA129="","",'2、物理特性检验'!AA129*0.2)</f>
        <v/>
      </c>
      <c r="V129" s="95" t="str">
        <f>IF('2、物理特性检验'!AH129="","",IF(('2、物理特性检验'!AH129&gt;13.5)+('2、物理特性检验'!AH129&lt;10.5),6,IF(ABS('2、物理特性检验'!AH129-'2、物理特性检验'!AI129)&gt;1,3,IF(ABS('2、物理特性检验'!AH129-'2、物理特性检验'!AI129)&gt;0.5,2,""))))</f>
        <v/>
      </c>
      <c r="W129" s="95" t="str">
        <f>IF('2、物理特性检验'!AG129="","",'2、物理特性检验'!AG129*15)</f>
        <v/>
      </c>
      <c r="X129" s="95" t="str">
        <f>IF('2、物理特性检验'!AJ129="","",IF(('2、物理特性检验'!AJ129&gt;=3)*('2、物理特性检验'!AL129=0),4,IF(('2、物理特性检验'!AJ129&gt;=3.5)*('2、物理特性检验'!AL129=1),4,"")))</f>
        <v/>
      </c>
      <c r="Y129" s="95" t="str">
        <f>IF('2、物理特性检验'!AK129="","",'2、物理特性检验'!AK129*5)</f>
        <v/>
      </c>
      <c r="Z129" s="97" t="str">
        <f ca="1">IF('3、外观质量检验'!L129="","",SUMIF(外观!$AI:$AJ,'3、外观质量检验'!L129,外观!$AJ:$AJ)*'3、外观质量检验'!M129)</f>
        <v/>
      </c>
      <c r="AA129" s="97" t="str">
        <f ca="1">IF('3、外观质量检验'!O129="","",SUMIF(外观!$AI:$AJ,'3、外观质量检验'!O129,外观!$AJ:$AJ)*'3、外观质量检验'!P129)</f>
        <v/>
      </c>
      <c r="AB129" s="97" t="str">
        <f ca="1">IF('3、外观质量检验'!R129="","",SUMIF(外观!$AI:$AJ,'3、外观质量检验'!R129,外观!$AJ:$AJ)*'3、外观质量检验'!S129)</f>
        <v/>
      </c>
      <c r="AC129" s="97" t="str">
        <f ca="1">IF('3、外观质量检验'!U129="","",SUMIF(外观!$AI:$AJ,'3、外观质量检验'!U129,外观!$AJ:$AJ)*'3、外观质量检验'!V129)</f>
        <v/>
      </c>
      <c r="AD129" s="97" t="str">
        <f ca="1">IF('3、外观质量检验'!X129="","",SUMIF(外观!$AI:$AJ,'3、外观质量检验'!X129,外观!$AJ:$AJ)*'3、外观质量检验'!Y129)</f>
        <v/>
      </c>
      <c r="AE129" s="97" t="str">
        <f ca="1">IF('3、外观质量检验'!AB129="","",SUMIF(外观!$AI:$AJ,'3、外观质量检验'!AB129,外观!$AJ:$AJ)*'3、外观质量检验'!AC129)</f>
        <v/>
      </c>
      <c r="AF129" s="97" t="str">
        <f ca="1">IF('3、外观质量检验'!AE129="","",SUMIF(外观!$AI:$AJ,'3、外观质量检验'!AE129,外观!$AJ:$AJ)*'3、外观质量检验'!AF129)</f>
        <v/>
      </c>
      <c r="AG129" s="97" t="str">
        <f ca="1">IF('3、外观质量检验'!AH129="","",SUMIF(外观!$AI:$AJ,'3、外观质量检验'!AH129,外观!$AJ:$AJ)*'3、外观质量检验'!AI129)</f>
        <v/>
      </c>
      <c r="AH129" s="97" t="str">
        <f ca="1">IF('3、外观质量检验'!AK129="","",SUMIF(外观!$AI:$AJ,'3、外观质量检验'!AK129,外观!$AJ:$AJ)*'3、外观质量检验'!AL129)</f>
        <v/>
      </c>
      <c r="AI129" s="97" t="str">
        <f ca="1">IF('3、外观质量检验'!AN129="","",SUMIF(外观!$AI:$AJ,'3、外观质量检验'!AN129,外观!$AJ:$AJ)*'3、外观质量检验'!AO129)</f>
        <v/>
      </c>
      <c r="AJ129" s="97" t="str">
        <f ca="1">IF('3、外观质量检验'!AR129="","",SUMIF(外观!$AI:$AJ,'3、外观质量检验'!AR129,外观!$AJ:$AJ)*'3、外观质量检验'!AS129)</f>
        <v/>
      </c>
      <c r="AK129" s="97" t="str">
        <f ca="1">IF('3、外观质量检验'!AU129="","",SUMIF(外观!$AI:$AJ,'3、外观质量检验'!AU129,外观!$AJ:$AJ)*'3、外观质量检验'!AV129)</f>
        <v/>
      </c>
      <c r="AL129" s="97" t="str">
        <f ca="1">IF('3、外观质量检验'!AX129="","",SUMIF(外观!$AI:$AJ,'3、外观质量检验'!AX129,外观!$AJ:$AJ)*'3、外观质量检验'!AY129)</f>
        <v/>
      </c>
      <c r="AM129" s="97" t="str">
        <f ca="1">IF('3、外观质量检验'!BA129="","",SUMIF(外观!$AI:$AJ,'3、外观质量检验'!BA129,外观!$AJ:$AJ)*'3、外观质量检验'!BB129)</f>
        <v/>
      </c>
      <c r="AN129" s="97" t="str">
        <f ca="1">IF('3、外观质量检验'!BD129="","",SUMIF(外观!$AI:$AJ,'3、外观质量检验'!BD129,外观!$AJ:$AJ)*'3、外观质量检验'!BE129)</f>
        <v/>
      </c>
      <c r="AO129" s="97" t="str">
        <f ca="1">IF('3、外观质量检验'!BH129="","",SUMIF(外观!$AI:$AJ,'3、外观质量检验'!BH129,外观!$AJ:$AJ)*'3、外观质量检验'!BI129)</f>
        <v/>
      </c>
      <c r="AP129" s="97" t="str">
        <f ca="1">IF('3、外观质量检验'!BK129="","",SUMIF(外观!$AI:$AJ,'3、外观质量检验'!BK129,外观!$AJ:$AJ)*'3、外观质量检验'!BL129)</f>
        <v/>
      </c>
      <c r="AQ129" s="97" t="str">
        <f ca="1">IF('3、外观质量检验'!BN129="","",SUMIF(外观!$AI:$AJ,'3、外观质量检验'!BN129,外观!$AJ:$AJ)*'3、外观质量检验'!BO129)</f>
        <v/>
      </c>
      <c r="AR129" s="97" t="str">
        <f ca="1">IF('3、外观质量检验'!BQ129="","",SUMIF(外观!$AI:$AJ,'3、外观质量检验'!BQ129,外观!$AJ:$AJ)*'3、外观质量检验'!BR129)</f>
        <v/>
      </c>
      <c r="AS129" s="103" t="str">
        <f ca="1">IF('3、外观质量检验'!BT129="","",SUMIF(外观!$AI:$AJ,'3、外观质量检验'!BT129,外观!$AJ:$AJ)*'3、外观质量检验'!BU129)</f>
        <v/>
      </c>
      <c r="AT129" s="104" t="str">
        <f>IF(('4、感官质量检验'!L129="")+('4、感官质量检验'!M129="")+('4、感官质量检验'!N129="")+('4、感官质量检验'!O129="")+('4、感官质量检验'!P129="")+('4、感官质量检验'!Q129=""),"",SUM('4、感官质量检验'!L129:Q129))</f>
        <v/>
      </c>
      <c r="AU129" s="105" t="str">
        <f>IF('4、感官质量检验'!K129="","",'4、感官质量检验'!K129)</f>
        <v/>
      </c>
      <c r="AV129" s="106" t="str">
        <f>IF('4、感官质量检验'!D129="","",IF('4、感官质量检验'!D129="一类",85,IF('4、感官质量检验'!D129="二、三类",75,60)))</f>
        <v/>
      </c>
      <c r="AW129" s="109" t="str">
        <f>IF(AND(综合判定!AT129="",'4、感官质量检验'!K129=""),"",IF(OR('4、感官质量检验'!K129="异味",'4、感官质量检验'!K129="霉变",'4、感官质量检验'!K129="异味及霉变",综合判定!AT129&lt;AV129),"A类缺陷，批否",IF(综合判定!AT129&lt;('4、感官质量检验'!J129-2),"B类","合格")))</f>
        <v/>
      </c>
      <c r="AX129" s="110" t="str">
        <f>IF('5、主流烟气检验'!R129="","",IF(('5、主流烟气检验'!R129&lt;=4),1,IF(AND('5、主流烟气检验'!R129&gt;=5,'5、主流烟气检验'!R129&lt;=9),1.5,2)))</f>
        <v/>
      </c>
      <c r="AY129" s="106" t="str">
        <f>IF('5、主流烟气检验'!R129="","",IF('5、主流烟气检验'!R129&lt;=8,100,IF(AND('5、主流烟气检验'!R129&gt;=9,'5、主流烟气检验'!R129&lt;=12),80,0)))</f>
        <v/>
      </c>
      <c r="AZ129" s="106" t="str">
        <f>IF('5、主流烟气检验'!S129="","",IF(ABS('5、主流烟气检验'!R129-'5、主流烟气检验'!S129)&lt;=AX129,AY129,0))</f>
        <v/>
      </c>
      <c r="BA129" s="78" t="str">
        <f t="shared" si="8"/>
        <v/>
      </c>
      <c r="BB129" s="106" t="str">
        <f>IF('5、主流烟气检验'!T129="","",IF(('5、主流烟气检验'!T129&lt;=0.4),0.1,IF(AND('5、主流烟气检验'!T129&gt;=0.5,'5、主流烟气检验'!T129&lt;=1),0.2,0.3)))</f>
        <v/>
      </c>
      <c r="BC129" s="106" t="str">
        <f>IF('5、主流烟气检验'!U129="","",IF(ABS('5、主流烟气检验'!T129-'5、主流烟气检验'!U129)&lt;=BB129,100,0))</f>
        <v/>
      </c>
      <c r="BD129" s="106" t="str">
        <f>IF('5、主流烟气检验'!V129="","",IF(('5、主流烟气检验'!V129&lt;=4),1,IF(AND('5、主流烟气检验'!V129&gt;=5,'5、主流烟气检验'!V129&lt;=10),2,3)))</f>
        <v/>
      </c>
      <c r="BE129" s="106" t="str">
        <f>IF('5、主流烟气检验'!V129="","",IF('5、主流烟气检验'!V129&lt;=10,100,IF(AND('5、主流烟气检验'!V129&gt;=11,'5、主流烟气检验'!V129&lt;=15),80,0)))</f>
        <v/>
      </c>
      <c r="BF129" s="109" t="str">
        <f>IF('5、主流烟气检验'!W129="","",IF(ABS('5、主流烟气检验'!W129-'5、主流烟气检验'!V129)&lt;=BD129,BE129,0))</f>
        <v/>
      </c>
      <c r="BG129" s="113" t="str">
        <f ca="1" t="shared" si="9"/>
        <v/>
      </c>
    </row>
    <row r="130" ht="14.25" customHeight="1" spans="2:59">
      <c r="B130" s="77" t="str">
        <f>IF('1、包装标识检验'!B130="","",'1、包装标识检验'!B130)</f>
        <v/>
      </c>
      <c r="C130" s="78" t="str">
        <f>IF('1、包装标识检验'!C130="","",'1、包装标识检验'!C130)</f>
        <v/>
      </c>
      <c r="D130" s="78" t="str">
        <f>IF('1、包装标识检验'!D130="","",'1、包装标识检验'!D130)</f>
        <v/>
      </c>
      <c r="E130" s="78" t="str">
        <f>IF('1、包装标识检验'!E130="","",'1、包装标识检验'!E130)</f>
        <v/>
      </c>
      <c r="F130" s="79" t="str">
        <f>IF('1、包装标识检验'!F130="","",'1、包装标识检验'!F130)</f>
        <v/>
      </c>
      <c r="G130" s="78" t="str">
        <f>IF('1、包装标识检验'!G130="","",'1、包装标识检验'!G130)</f>
        <v/>
      </c>
      <c r="H130" s="78" t="str">
        <f>IF('1、包装标识检验'!H130="","",'1、包装标识检验'!H130)</f>
        <v/>
      </c>
      <c r="I130" s="88" t="str">
        <f>IF('1、包装标识检验'!I130="","",'1、包装标识检验'!I130)</f>
        <v/>
      </c>
      <c r="J130" s="89" t="str">
        <f>IF('1、包装标识检验'!J130="合格","合格",IF('1、包装标识检验'!J130="","",IF('1、包装标识检验'!J130="A类","A类，批否",IF('1、包装标识检验'!J130="B类","B类，合格"))))</f>
        <v/>
      </c>
      <c r="K130" s="90" t="str">
        <f>IF('1、包装标识检验'!J130="","",IF('1、包装标识检验'!J130="合格",100,IF('1、包装标识检验'!J130="A类",0,100-综合判定!J130)))</f>
        <v/>
      </c>
      <c r="L130" s="77" t="str">
        <f ca="1">IF(B130="","",100-SUM(综合判定!P130,综合判定!Q130,综合判定!R130,综合判定!S130,综合判定!T130,综合判定!U130,综合判定!W130,综合判定!V130,综合判定!X130,综合判定!Y130,综合判定!Z130,综合判定!AA130,综合判定!AB130,综合判定!AC130,综合判定!AD130,综合判定!AE130,综合判定!AF130,综合判定!AG130,综合判定!AH130,综合判定!AI130,综合判定!AJ130,综合判定!AK130,综合判定!AL130,综合判定!AM130,综合判定!AN130,综合判定!AO130,综合判定!AP130,综合判定!AQ130,综合判定!AR130,综合判定!AS130))</f>
        <v/>
      </c>
      <c r="M130" s="78" t="str">
        <f ca="1" t="shared" si="6"/>
        <v/>
      </c>
      <c r="N130" s="91" t="str">
        <f ca="1" t="shared" si="7"/>
        <v/>
      </c>
      <c r="O130" s="92"/>
      <c r="P130" s="93" t="str">
        <f>IF('2、物理特性检验'!L130="","",'2、物理特性检验'!L130*0.2)</f>
        <v/>
      </c>
      <c r="Q130" s="95" t="str">
        <f>IF('2、物理特性检验'!O130="","",'2、物理特性检验'!O130*0.5)</f>
        <v/>
      </c>
      <c r="R130" s="95" t="str">
        <f>IF('2、物理特性检验'!R130="","",'2、物理特性检验'!R130*0.2)</f>
        <v/>
      </c>
      <c r="S130" s="95" t="str">
        <f>IF('2、物理特性检验'!U130="","",'2、物理特性检验'!U130*1)</f>
        <v/>
      </c>
      <c r="T130" s="95" t="str">
        <f>IF('2、物理特性检验'!X130="","",'2、物理特性检验'!X130*0.5)</f>
        <v/>
      </c>
      <c r="U130" s="95" t="str">
        <f>IF('2、物理特性检验'!AA130="","",'2、物理特性检验'!AA130*0.2)</f>
        <v/>
      </c>
      <c r="V130" s="95" t="str">
        <f>IF('2、物理特性检验'!AH130="","",IF(('2、物理特性检验'!AH130&gt;13.5)+('2、物理特性检验'!AH130&lt;10.5),6,IF(ABS('2、物理特性检验'!AH130-'2、物理特性检验'!AI130)&gt;1,3,IF(ABS('2、物理特性检验'!AH130-'2、物理特性检验'!AI130)&gt;0.5,2,""))))</f>
        <v/>
      </c>
      <c r="W130" s="95" t="str">
        <f>IF('2、物理特性检验'!AG130="","",'2、物理特性检验'!AG130*15)</f>
        <v/>
      </c>
      <c r="X130" s="95" t="str">
        <f>IF('2、物理特性检验'!AJ130="","",IF(('2、物理特性检验'!AJ130&gt;=3)*('2、物理特性检验'!AL130=0),4,IF(('2、物理特性检验'!AJ130&gt;=3.5)*('2、物理特性检验'!AL130=1),4,"")))</f>
        <v/>
      </c>
      <c r="Y130" s="95" t="str">
        <f>IF('2、物理特性检验'!AK130="","",'2、物理特性检验'!AK130*5)</f>
        <v/>
      </c>
      <c r="Z130" s="97" t="str">
        <f ca="1">IF('3、外观质量检验'!L130="","",SUMIF(外观!$AI:$AJ,'3、外观质量检验'!L130,外观!$AJ:$AJ)*'3、外观质量检验'!M130)</f>
        <v/>
      </c>
      <c r="AA130" s="97" t="str">
        <f ca="1">IF('3、外观质量检验'!O130="","",SUMIF(外观!$AI:$AJ,'3、外观质量检验'!O130,外观!$AJ:$AJ)*'3、外观质量检验'!P130)</f>
        <v/>
      </c>
      <c r="AB130" s="97" t="str">
        <f ca="1">IF('3、外观质量检验'!R130="","",SUMIF(外观!$AI:$AJ,'3、外观质量检验'!R130,外观!$AJ:$AJ)*'3、外观质量检验'!S130)</f>
        <v/>
      </c>
      <c r="AC130" s="97" t="str">
        <f ca="1">IF('3、外观质量检验'!U130="","",SUMIF(外观!$AI:$AJ,'3、外观质量检验'!U130,外观!$AJ:$AJ)*'3、外观质量检验'!V130)</f>
        <v/>
      </c>
      <c r="AD130" s="97" t="str">
        <f ca="1">IF('3、外观质量检验'!X130="","",SUMIF(外观!$AI:$AJ,'3、外观质量检验'!X130,外观!$AJ:$AJ)*'3、外观质量检验'!Y130)</f>
        <v/>
      </c>
      <c r="AE130" s="97" t="str">
        <f ca="1">IF('3、外观质量检验'!AB130="","",SUMIF(外观!$AI:$AJ,'3、外观质量检验'!AB130,外观!$AJ:$AJ)*'3、外观质量检验'!AC130)</f>
        <v/>
      </c>
      <c r="AF130" s="97" t="str">
        <f ca="1">IF('3、外观质量检验'!AE130="","",SUMIF(外观!$AI:$AJ,'3、外观质量检验'!AE130,外观!$AJ:$AJ)*'3、外观质量检验'!AF130)</f>
        <v/>
      </c>
      <c r="AG130" s="97" t="str">
        <f ca="1">IF('3、外观质量检验'!AH130="","",SUMIF(外观!$AI:$AJ,'3、外观质量检验'!AH130,外观!$AJ:$AJ)*'3、外观质量检验'!AI130)</f>
        <v/>
      </c>
      <c r="AH130" s="97" t="str">
        <f ca="1">IF('3、外观质量检验'!AK130="","",SUMIF(外观!$AI:$AJ,'3、外观质量检验'!AK130,外观!$AJ:$AJ)*'3、外观质量检验'!AL130)</f>
        <v/>
      </c>
      <c r="AI130" s="97" t="str">
        <f ca="1">IF('3、外观质量检验'!AN130="","",SUMIF(外观!$AI:$AJ,'3、外观质量检验'!AN130,外观!$AJ:$AJ)*'3、外观质量检验'!AO130)</f>
        <v/>
      </c>
      <c r="AJ130" s="97" t="str">
        <f ca="1">IF('3、外观质量检验'!AR130="","",SUMIF(外观!$AI:$AJ,'3、外观质量检验'!AR130,外观!$AJ:$AJ)*'3、外观质量检验'!AS130)</f>
        <v/>
      </c>
      <c r="AK130" s="97" t="str">
        <f ca="1">IF('3、外观质量检验'!AU130="","",SUMIF(外观!$AI:$AJ,'3、外观质量检验'!AU130,外观!$AJ:$AJ)*'3、外观质量检验'!AV130)</f>
        <v/>
      </c>
      <c r="AL130" s="97" t="str">
        <f ca="1">IF('3、外观质量检验'!AX130="","",SUMIF(外观!$AI:$AJ,'3、外观质量检验'!AX130,外观!$AJ:$AJ)*'3、外观质量检验'!AY130)</f>
        <v/>
      </c>
      <c r="AM130" s="97" t="str">
        <f ca="1">IF('3、外观质量检验'!BA130="","",SUMIF(外观!$AI:$AJ,'3、外观质量检验'!BA130,外观!$AJ:$AJ)*'3、外观质量检验'!BB130)</f>
        <v/>
      </c>
      <c r="AN130" s="97" t="str">
        <f ca="1">IF('3、外观质量检验'!BD130="","",SUMIF(外观!$AI:$AJ,'3、外观质量检验'!BD130,外观!$AJ:$AJ)*'3、外观质量检验'!BE130)</f>
        <v/>
      </c>
      <c r="AO130" s="97" t="str">
        <f ca="1">IF('3、外观质量检验'!BH130="","",SUMIF(外观!$AI:$AJ,'3、外观质量检验'!BH130,外观!$AJ:$AJ)*'3、外观质量检验'!BI130)</f>
        <v/>
      </c>
      <c r="AP130" s="97" t="str">
        <f ca="1">IF('3、外观质量检验'!BK130="","",SUMIF(外观!$AI:$AJ,'3、外观质量检验'!BK130,外观!$AJ:$AJ)*'3、外观质量检验'!BL130)</f>
        <v/>
      </c>
      <c r="AQ130" s="97" t="str">
        <f ca="1">IF('3、外观质量检验'!BN130="","",SUMIF(外观!$AI:$AJ,'3、外观质量检验'!BN130,外观!$AJ:$AJ)*'3、外观质量检验'!BO130)</f>
        <v/>
      </c>
      <c r="AR130" s="97" t="str">
        <f ca="1">IF('3、外观质量检验'!BQ130="","",SUMIF(外观!$AI:$AJ,'3、外观质量检验'!BQ130,外观!$AJ:$AJ)*'3、外观质量检验'!BR130)</f>
        <v/>
      </c>
      <c r="AS130" s="103" t="str">
        <f ca="1">IF('3、外观质量检验'!BT130="","",SUMIF(外观!$AI:$AJ,'3、外观质量检验'!BT130,外观!$AJ:$AJ)*'3、外观质量检验'!BU130)</f>
        <v/>
      </c>
      <c r="AT130" s="104" t="str">
        <f>IF(('4、感官质量检验'!L130="")+('4、感官质量检验'!M130="")+('4、感官质量检验'!N130="")+('4、感官质量检验'!O130="")+('4、感官质量检验'!P130="")+('4、感官质量检验'!Q130=""),"",SUM('4、感官质量检验'!L130:Q130))</f>
        <v/>
      </c>
      <c r="AU130" s="105" t="str">
        <f>IF('4、感官质量检验'!K130="","",'4、感官质量检验'!K130)</f>
        <v/>
      </c>
      <c r="AV130" s="106" t="str">
        <f>IF('4、感官质量检验'!D130="","",IF('4、感官质量检验'!D130="一类",85,IF('4、感官质量检验'!D130="二、三类",75,60)))</f>
        <v/>
      </c>
      <c r="AW130" s="109" t="str">
        <f>IF(AND(综合判定!AT130="",'4、感官质量检验'!K130=""),"",IF(OR('4、感官质量检验'!K130="异味",'4、感官质量检验'!K130="霉变",'4、感官质量检验'!K130="异味及霉变",综合判定!AT130&lt;AV130),"A类缺陷，批否",IF(综合判定!AT130&lt;('4、感官质量检验'!J130-2),"B类","合格")))</f>
        <v/>
      </c>
      <c r="AX130" s="110" t="str">
        <f>IF('5、主流烟气检验'!R130="","",IF(('5、主流烟气检验'!R130&lt;=4),1,IF(AND('5、主流烟气检验'!R130&gt;=5,'5、主流烟气检验'!R130&lt;=9),1.5,2)))</f>
        <v/>
      </c>
      <c r="AY130" s="106" t="str">
        <f>IF('5、主流烟气检验'!R130="","",IF('5、主流烟气检验'!R130&lt;=8,100,IF(AND('5、主流烟气检验'!R130&gt;=9,'5、主流烟气检验'!R130&lt;=12),80,0)))</f>
        <v/>
      </c>
      <c r="AZ130" s="106" t="str">
        <f>IF('5、主流烟气检验'!S130="","",IF(ABS('5、主流烟气检验'!R130-'5、主流烟气检验'!S130)&lt;=AX130,AY130,0))</f>
        <v/>
      </c>
      <c r="BA130" s="78" t="str">
        <f t="shared" si="8"/>
        <v/>
      </c>
      <c r="BB130" s="106" t="str">
        <f>IF('5、主流烟气检验'!T130="","",IF(('5、主流烟气检验'!T130&lt;=0.4),0.1,IF(AND('5、主流烟气检验'!T130&gt;=0.5,'5、主流烟气检验'!T130&lt;=1),0.2,0.3)))</f>
        <v/>
      </c>
      <c r="BC130" s="106" t="str">
        <f>IF('5、主流烟气检验'!U130="","",IF(ABS('5、主流烟气检验'!T130-'5、主流烟气检验'!U130)&lt;=BB130,100,0))</f>
        <v/>
      </c>
      <c r="BD130" s="106" t="str">
        <f>IF('5、主流烟气检验'!V130="","",IF(('5、主流烟气检验'!V130&lt;=4),1,IF(AND('5、主流烟气检验'!V130&gt;=5,'5、主流烟气检验'!V130&lt;=10),2,3)))</f>
        <v/>
      </c>
      <c r="BE130" s="106" t="str">
        <f>IF('5、主流烟气检验'!V130="","",IF('5、主流烟气检验'!V130&lt;=10,100,IF(AND('5、主流烟气检验'!V130&gt;=11,'5、主流烟气检验'!V130&lt;=15),80,0)))</f>
        <v/>
      </c>
      <c r="BF130" s="109" t="str">
        <f>IF('5、主流烟气检验'!W130="","",IF(ABS('5、主流烟气检验'!W130-'5、主流烟气检验'!V130)&lt;=BD130,BE130,0))</f>
        <v/>
      </c>
      <c r="BG130" s="113" t="str">
        <f ca="1" t="shared" si="9"/>
        <v/>
      </c>
    </row>
    <row r="131" ht="14.25" customHeight="1" spans="2:59">
      <c r="B131" s="77" t="str">
        <f>IF('1、包装标识检验'!B131="","",'1、包装标识检验'!B131)</f>
        <v/>
      </c>
      <c r="C131" s="78" t="str">
        <f>IF('1、包装标识检验'!C131="","",'1、包装标识检验'!C131)</f>
        <v/>
      </c>
      <c r="D131" s="78" t="str">
        <f>IF('1、包装标识检验'!D131="","",'1、包装标识检验'!D131)</f>
        <v/>
      </c>
      <c r="E131" s="78" t="str">
        <f>IF('1、包装标识检验'!E131="","",'1、包装标识检验'!E131)</f>
        <v/>
      </c>
      <c r="F131" s="79" t="str">
        <f>IF('1、包装标识检验'!F131="","",'1、包装标识检验'!F131)</f>
        <v/>
      </c>
      <c r="G131" s="78" t="str">
        <f>IF('1、包装标识检验'!G131="","",'1、包装标识检验'!G131)</f>
        <v/>
      </c>
      <c r="H131" s="78" t="str">
        <f>IF('1、包装标识检验'!H131="","",'1、包装标识检验'!H131)</f>
        <v/>
      </c>
      <c r="I131" s="88" t="str">
        <f>IF('1、包装标识检验'!I131="","",'1、包装标识检验'!I131)</f>
        <v/>
      </c>
      <c r="J131" s="89" t="str">
        <f>IF('1、包装标识检验'!J131="合格","合格",IF('1、包装标识检验'!J131="","",IF('1、包装标识检验'!J131="A类","A类，批否",IF('1、包装标识检验'!J131="B类","B类，合格"))))</f>
        <v/>
      </c>
      <c r="K131" s="90" t="str">
        <f>IF('1、包装标识检验'!J131="","",IF('1、包装标识检验'!J131="合格",100,IF('1、包装标识检验'!J131="A类",0,100-综合判定!J131)))</f>
        <v/>
      </c>
      <c r="L131" s="77" t="str">
        <f ca="1">IF(B131="","",100-SUM(综合判定!P131,综合判定!Q131,综合判定!R131,综合判定!S131,综合判定!T131,综合判定!U131,综合判定!W131,综合判定!V131,综合判定!X131,综合判定!Y131,综合判定!Z131,综合判定!AA131,综合判定!AB131,综合判定!AC131,综合判定!AD131,综合判定!AE131,综合判定!AF131,综合判定!AG131,综合判定!AH131,综合判定!AI131,综合判定!AJ131,综合判定!AK131,综合判定!AL131,综合判定!AM131,综合判定!AN131,综合判定!AO131,综合判定!AP131,综合判定!AQ131,综合判定!AR131,综合判定!AS131))</f>
        <v/>
      </c>
      <c r="M131" s="78" t="str">
        <f ca="1" t="shared" si="6"/>
        <v/>
      </c>
      <c r="N131" s="91" t="str">
        <f ca="1" t="shared" si="7"/>
        <v/>
      </c>
      <c r="O131" s="92"/>
      <c r="P131" s="93" t="str">
        <f>IF('2、物理特性检验'!L131="","",'2、物理特性检验'!L131*0.2)</f>
        <v/>
      </c>
      <c r="Q131" s="95" t="str">
        <f>IF('2、物理特性检验'!O131="","",'2、物理特性检验'!O131*0.5)</f>
        <v/>
      </c>
      <c r="R131" s="95" t="str">
        <f>IF('2、物理特性检验'!R131="","",'2、物理特性检验'!R131*0.2)</f>
        <v/>
      </c>
      <c r="S131" s="95" t="str">
        <f>IF('2、物理特性检验'!U131="","",'2、物理特性检验'!U131*1)</f>
        <v/>
      </c>
      <c r="T131" s="95" t="str">
        <f>IF('2、物理特性检验'!X131="","",'2、物理特性检验'!X131*0.5)</f>
        <v/>
      </c>
      <c r="U131" s="95" t="str">
        <f>IF('2、物理特性检验'!AA131="","",'2、物理特性检验'!AA131*0.2)</f>
        <v/>
      </c>
      <c r="V131" s="95" t="str">
        <f>IF('2、物理特性检验'!AH131="","",IF(('2、物理特性检验'!AH131&gt;13.5)+('2、物理特性检验'!AH131&lt;10.5),6,IF(ABS('2、物理特性检验'!AH131-'2、物理特性检验'!AI131)&gt;1,3,IF(ABS('2、物理特性检验'!AH131-'2、物理特性检验'!AI131)&gt;0.5,2,""))))</f>
        <v/>
      </c>
      <c r="W131" s="95" t="str">
        <f>IF('2、物理特性检验'!AG131="","",'2、物理特性检验'!AG131*15)</f>
        <v/>
      </c>
      <c r="X131" s="95" t="str">
        <f>IF('2、物理特性检验'!AJ131="","",IF(('2、物理特性检验'!AJ131&gt;=3)*('2、物理特性检验'!AL131=0),4,IF(('2、物理特性检验'!AJ131&gt;=3.5)*('2、物理特性检验'!AL131=1),4,"")))</f>
        <v/>
      </c>
      <c r="Y131" s="95" t="str">
        <f>IF('2、物理特性检验'!AK131="","",'2、物理特性检验'!AK131*5)</f>
        <v/>
      </c>
      <c r="Z131" s="97" t="str">
        <f ca="1">IF('3、外观质量检验'!L131="","",SUMIF(外观!$AI:$AJ,'3、外观质量检验'!L131,外观!$AJ:$AJ)*'3、外观质量检验'!M131)</f>
        <v/>
      </c>
      <c r="AA131" s="97" t="str">
        <f ca="1">IF('3、外观质量检验'!O131="","",SUMIF(外观!$AI:$AJ,'3、外观质量检验'!O131,外观!$AJ:$AJ)*'3、外观质量检验'!P131)</f>
        <v/>
      </c>
      <c r="AB131" s="97" t="str">
        <f ca="1">IF('3、外观质量检验'!R131="","",SUMIF(外观!$AI:$AJ,'3、外观质量检验'!R131,外观!$AJ:$AJ)*'3、外观质量检验'!S131)</f>
        <v/>
      </c>
      <c r="AC131" s="97" t="str">
        <f ca="1">IF('3、外观质量检验'!U131="","",SUMIF(外观!$AI:$AJ,'3、外观质量检验'!U131,外观!$AJ:$AJ)*'3、外观质量检验'!V131)</f>
        <v/>
      </c>
      <c r="AD131" s="97" t="str">
        <f ca="1">IF('3、外观质量检验'!X131="","",SUMIF(外观!$AI:$AJ,'3、外观质量检验'!X131,外观!$AJ:$AJ)*'3、外观质量检验'!Y131)</f>
        <v/>
      </c>
      <c r="AE131" s="97" t="str">
        <f ca="1">IF('3、外观质量检验'!AB131="","",SUMIF(外观!$AI:$AJ,'3、外观质量检验'!AB131,外观!$AJ:$AJ)*'3、外观质量检验'!AC131)</f>
        <v/>
      </c>
      <c r="AF131" s="97" t="str">
        <f ca="1">IF('3、外观质量检验'!AE131="","",SUMIF(外观!$AI:$AJ,'3、外观质量检验'!AE131,外观!$AJ:$AJ)*'3、外观质量检验'!AF131)</f>
        <v/>
      </c>
      <c r="AG131" s="97" t="str">
        <f ca="1">IF('3、外观质量检验'!AH131="","",SUMIF(外观!$AI:$AJ,'3、外观质量检验'!AH131,外观!$AJ:$AJ)*'3、外观质量检验'!AI131)</f>
        <v/>
      </c>
      <c r="AH131" s="97" t="str">
        <f ca="1">IF('3、外观质量检验'!AK131="","",SUMIF(外观!$AI:$AJ,'3、外观质量检验'!AK131,外观!$AJ:$AJ)*'3、外观质量检验'!AL131)</f>
        <v/>
      </c>
      <c r="AI131" s="97" t="str">
        <f ca="1">IF('3、外观质量检验'!AN131="","",SUMIF(外观!$AI:$AJ,'3、外观质量检验'!AN131,外观!$AJ:$AJ)*'3、外观质量检验'!AO131)</f>
        <v/>
      </c>
      <c r="AJ131" s="97" t="str">
        <f ca="1">IF('3、外观质量检验'!AR131="","",SUMIF(外观!$AI:$AJ,'3、外观质量检验'!AR131,外观!$AJ:$AJ)*'3、外观质量检验'!AS131)</f>
        <v/>
      </c>
      <c r="AK131" s="97" t="str">
        <f ca="1">IF('3、外观质量检验'!AU131="","",SUMIF(外观!$AI:$AJ,'3、外观质量检验'!AU131,外观!$AJ:$AJ)*'3、外观质量检验'!AV131)</f>
        <v/>
      </c>
      <c r="AL131" s="97" t="str">
        <f ca="1">IF('3、外观质量检验'!AX131="","",SUMIF(外观!$AI:$AJ,'3、外观质量检验'!AX131,外观!$AJ:$AJ)*'3、外观质量检验'!AY131)</f>
        <v/>
      </c>
      <c r="AM131" s="97" t="str">
        <f ca="1">IF('3、外观质量检验'!BA131="","",SUMIF(外观!$AI:$AJ,'3、外观质量检验'!BA131,外观!$AJ:$AJ)*'3、外观质量检验'!BB131)</f>
        <v/>
      </c>
      <c r="AN131" s="97" t="str">
        <f ca="1">IF('3、外观质量检验'!BD131="","",SUMIF(外观!$AI:$AJ,'3、外观质量检验'!BD131,外观!$AJ:$AJ)*'3、外观质量检验'!BE131)</f>
        <v/>
      </c>
      <c r="AO131" s="97" t="str">
        <f ca="1">IF('3、外观质量检验'!BH131="","",SUMIF(外观!$AI:$AJ,'3、外观质量检验'!BH131,外观!$AJ:$AJ)*'3、外观质量检验'!BI131)</f>
        <v/>
      </c>
      <c r="AP131" s="97" t="str">
        <f ca="1">IF('3、外观质量检验'!BK131="","",SUMIF(外观!$AI:$AJ,'3、外观质量检验'!BK131,外观!$AJ:$AJ)*'3、外观质量检验'!BL131)</f>
        <v/>
      </c>
      <c r="AQ131" s="97" t="str">
        <f ca="1">IF('3、外观质量检验'!BN131="","",SUMIF(外观!$AI:$AJ,'3、外观质量检验'!BN131,外观!$AJ:$AJ)*'3、外观质量检验'!BO131)</f>
        <v/>
      </c>
      <c r="AR131" s="97" t="str">
        <f ca="1">IF('3、外观质量检验'!BQ131="","",SUMIF(外观!$AI:$AJ,'3、外观质量检验'!BQ131,外观!$AJ:$AJ)*'3、外观质量检验'!BR131)</f>
        <v/>
      </c>
      <c r="AS131" s="103" t="str">
        <f ca="1">IF('3、外观质量检验'!BT131="","",SUMIF(外观!$AI:$AJ,'3、外观质量检验'!BT131,外观!$AJ:$AJ)*'3、外观质量检验'!BU131)</f>
        <v/>
      </c>
      <c r="AT131" s="104" t="str">
        <f>IF(('4、感官质量检验'!L131="")+('4、感官质量检验'!M131="")+('4、感官质量检验'!N131="")+('4、感官质量检验'!O131="")+('4、感官质量检验'!P131="")+('4、感官质量检验'!Q131=""),"",SUM('4、感官质量检验'!L131:Q131))</f>
        <v/>
      </c>
      <c r="AU131" s="105" t="str">
        <f>IF('4、感官质量检验'!K131="","",'4、感官质量检验'!K131)</f>
        <v/>
      </c>
      <c r="AV131" s="106" t="str">
        <f>IF('4、感官质量检验'!D131="","",IF('4、感官质量检验'!D131="一类",85,IF('4、感官质量检验'!D131="二、三类",75,60)))</f>
        <v/>
      </c>
      <c r="AW131" s="109" t="str">
        <f>IF(AND(综合判定!AT131="",'4、感官质量检验'!K131=""),"",IF(OR('4、感官质量检验'!K131="异味",'4、感官质量检验'!K131="霉变",'4、感官质量检验'!K131="异味及霉变",综合判定!AT131&lt;AV131),"A类缺陷，批否",IF(综合判定!AT131&lt;('4、感官质量检验'!J131-2),"B类","合格")))</f>
        <v/>
      </c>
      <c r="AX131" s="110" t="str">
        <f>IF('5、主流烟气检验'!R131="","",IF(('5、主流烟气检验'!R131&lt;=4),1,IF(AND('5、主流烟气检验'!R131&gt;=5,'5、主流烟气检验'!R131&lt;=9),1.5,2)))</f>
        <v/>
      </c>
      <c r="AY131" s="106" t="str">
        <f>IF('5、主流烟气检验'!R131="","",IF('5、主流烟气检验'!R131&lt;=8,100,IF(AND('5、主流烟气检验'!R131&gt;=9,'5、主流烟气检验'!R131&lt;=12),80,0)))</f>
        <v/>
      </c>
      <c r="AZ131" s="106" t="str">
        <f>IF('5、主流烟气检验'!S131="","",IF(ABS('5、主流烟气检验'!R131-'5、主流烟气检验'!S131)&lt;=AX131,AY131,0))</f>
        <v/>
      </c>
      <c r="BA131" s="78" t="str">
        <f t="shared" si="8"/>
        <v/>
      </c>
      <c r="BB131" s="106" t="str">
        <f>IF('5、主流烟气检验'!T131="","",IF(('5、主流烟气检验'!T131&lt;=0.4),0.1,IF(AND('5、主流烟气检验'!T131&gt;=0.5,'5、主流烟气检验'!T131&lt;=1),0.2,0.3)))</f>
        <v/>
      </c>
      <c r="BC131" s="106" t="str">
        <f>IF('5、主流烟气检验'!U131="","",IF(ABS('5、主流烟气检验'!T131-'5、主流烟气检验'!U131)&lt;=BB131,100,0))</f>
        <v/>
      </c>
      <c r="BD131" s="106" t="str">
        <f>IF('5、主流烟气检验'!V131="","",IF(('5、主流烟气检验'!V131&lt;=4),1,IF(AND('5、主流烟气检验'!V131&gt;=5,'5、主流烟气检验'!V131&lt;=10),2,3)))</f>
        <v/>
      </c>
      <c r="BE131" s="106" t="str">
        <f>IF('5、主流烟气检验'!V131="","",IF('5、主流烟气检验'!V131&lt;=10,100,IF(AND('5、主流烟气检验'!V131&gt;=11,'5、主流烟气检验'!V131&lt;=15),80,0)))</f>
        <v/>
      </c>
      <c r="BF131" s="109" t="str">
        <f>IF('5、主流烟气检验'!W131="","",IF(ABS('5、主流烟气检验'!W131-'5、主流烟气检验'!V131)&lt;=BD131,BE131,0))</f>
        <v/>
      </c>
      <c r="BG131" s="113" t="str">
        <f ca="1" t="shared" si="9"/>
        <v/>
      </c>
    </row>
    <row r="132" ht="14.25" customHeight="1" spans="2:59">
      <c r="B132" s="77" t="str">
        <f>IF('1、包装标识检验'!B132="","",'1、包装标识检验'!B132)</f>
        <v/>
      </c>
      <c r="C132" s="78" t="str">
        <f>IF('1、包装标识检验'!C132="","",'1、包装标识检验'!C132)</f>
        <v/>
      </c>
      <c r="D132" s="78" t="str">
        <f>IF('1、包装标识检验'!D132="","",'1、包装标识检验'!D132)</f>
        <v/>
      </c>
      <c r="E132" s="78" t="str">
        <f>IF('1、包装标识检验'!E132="","",'1、包装标识检验'!E132)</f>
        <v/>
      </c>
      <c r="F132" s="79" t="str">
        <f>IF('1、包装标识检验'!F132="","",'1、包装标识检验'!F132)</f>
        <v/>
      </c>
      <c r="G132" s="78" t="str">
        <f>IF('1、包装标识检验'!G132="","",'1、包装标识检验'!G132)</f>
        <v/>
      </c>
      <c r="H132" s="78" t="str">
        <f>IF('1、包装标识检验'!H132="","",'1、包装标识检验'!H132)</f>
        <v/>
      </c>
      <c r="I132" s="88" t="str">
        <f>IF('1、包装标识检验'!I132="","",'1、包装标识检验'!I132)</f>
        <v/>
      </c>
      <c r="J132" s="89" t="str">
        <f>IF('1、包装标识检验'!J132="合格","合格",IF('1、包装标识检验'!J132="","",IF('1、包装标识检验'!J132="A类","A类，批否",IF('1、包装标识检验'!J132="B类","B类，合格"))))</f>
        <v/>
      </c>
      <c r="K132" s="90" t="str">
        <f>IF('1、包装标识检验'!J132="","",IF('1、包装标识检验'!J132="合格",100,IF('1、包装标识检验'!J132="A类",0,100-综合判定!J132)))</f>
        <v/>
      </c>
      <c r="L132" s="77" t="str">
        <f ca="1">IF(B132="","",100-SUM(综合判定!P132,综合判定!Q132,综合判定!R132,综合判定!S132,综合判定!T132,综合判定!U132,综合判定!W132,综合判定!V132,综合判定!X132,综合判定!Y132,综合判定!Z132,综合判定!AA132,综合判定!AB132,综合判定!AC132,综合判定!AD132,综合判定!AE132,综合判定!AF132,综合判定!AG132,综合判定!AH132,综合判定!AI132,综合判定!AJ132,综合判定!AK132,综合判定!AL132,综合判定!AM132,综合判定!AN132,综合判定!AO132,综合判定!AP132,综合判定!AQ132,综合判定!AR132,综合判定!AS132))</f>
        <v/>
      </c>
      <c r="M132" s="78" t="str">
        <f ca="1" t="shared" si="6"/>
        <v/>
      </c>
      <c r="N132" s="91" t="str">
        <f ca="1" t="shared" si="7"/>
        <v/>
      </c>
      <c r="O132" s="92"/>
      <c r="P132" s="93" t="str">
        <f>IF('2、物理特性检验'!L132="","",'2、物理特性检验'!L132*0.2)</f>
        <v/>
      </c>
      <c r="Q132" s="95" t="str">
        <f>IF('2、物理特性检验'!O132="","",'2、物理特性检验'!O132*0.5)</f>
        <v/>
      </c>
      <c r="R132" s="95" t="str">
        <f>IF('2、物理特性检验'!R132="","",'2、物理特性检验'!R132*0.2)</f>
        <v/>
      </c>
      <c r="S132" s="95" t="str">
        <f>IF('2、物理特性检验'!U132="","",'2、物理特性检验'!U132*1)</f>
        <v/>
      </c>
      <c r="T132" s="95" t="str">
        <f>IF('2、物理特性检验'!X132="","",'2、物理特性检验'!X132*0.5)</f>
        <v/>
      </c>
      <c r="U132" s="95" t="str">
        <f>IF('2、物理特性检验'!AA132="","",'2、物理特性检验'!AA132*0.2)</f>
        <v/>
      </c>
      <c r="V132" s="95" t="str">
        <f>IF('2、物理特性检验'!AH132="","",IF(('2、物理特性检验'!AH132&gt;13.5)+('2、物理特性检验'!AH132&lt;10.5),6,IF(ABS('2、物理特性检验'!AH132-'2、物理特性检验'!AI132)&gt;1,3,IF(ABS('2、物理特性检验'!AH132-'2、物理特性检验'!AI132)&gt;0.5,2,""))))</f>
        <v/>
      </c>
      <c r="W132" s="95" t="str">
        <f>IF('2、物理特性检验'!AG132="","",'2、物理特性检验'!AG132*15)</f>
        <v/>
      </c>
      <c r="X132" s="95" t="str">
        <f>IF('2、物理特性检验'!AJ132="","",IF(('2、物理特性检验'!AJ132&gt;=3)*('2、物理特性检验'!AL132=0),4,IF(('2、物理特性检验'!AJ132&gt;=3.5)*('2、物理特性检验'!AL132=1),4,"")))</f>
        <v/>
      </c>
      <c r="Y132" s="95" t="str">
        <f>IF('2、物理特性检验'!AK132="","",'2、物理特性检验'!AK132*5)</f>
        <v/>
      </c>
      <c r="Z132" s="97" t="str">
        <f ca="1">IF('3、外观质量检验'!L132="","",SUMIF(外观!$AI:$AJ,'3、外观质量检验'!L132,外观!$AJ:$AJ)*'3、外观质量检验'!M132)</f>
        <v/>
      </c>
      <c r="AA132" s="97" t="str">
        <f ca="1">IF('3、外观质量检验'!O132="","",SUMIF(外观!$AI:$AJ,'3、外观质量检验'!O132,外观!$AJ:$AJ)*'3、外观质量检验'!P132)</f>
        <v/>
      </c>
      <c r="AB132" s="97" t="str">
        <f ca="1">IF('3、外观质量检验'!R132="","",SUMIF(外观!$AI:$AJ,'3、外观质量检验'!R132,外观!$AJ:$AJ)*'3、外观质量检验'!S132)</f>
        <v/>
      </c>
      <c r="AC132" s="97" t="str">
        <f ca="1">IF('3、外观质量检验'!U132="","",SUMIF(外观!$AI:$AJ,'3、外观质量检验'!U132,外观!$AJ:$AJ)*'3、外观质量检验'!V132)</f>
        <v/>
      </c>
      <c r="AD132" s="97" t="str">
        <f ca="1">IF('3、外观质量检验'!X132="","",SUMIF(外观!$AI:$AJ,'3、外观质量检验'!X132,外观!$AJ:$AJ)*'3、外观质量检验'!Y132)</f>
        <v/>
      </c>
      <c r="AE132" s="97" t="str">
        <f ca="1">IF('3、外观质量检验'!AB132="","",SUMIF(外观!$AI:$AJ,'3、外观质量检验'!AB132,外观!$AJ:$AJ)*'3、外观质量检验'!AC132)</f>
        <v/>
      </c>
      <c r="AF132" s="97" t="str">
        <f ca="1">IF('3、外观质量检验'!AE132="","",SUMIF(外观!$AI:$AJ,'3、外观质量检验'!AE132,外观!$AJ:$AJ)*'3、外观质量检验'!AF132)</f>
        <v/>
      </c>
      <c r="AG132" s="97" t="str">
        <f ca="1">IF('3、外观质量检验'!AH132="","",SUMIF(外观!$AI:$AJ,'3、外观质量检验'!AH132,外观!$AJ:$AJ)*'3、外观质量检验'!AI132)</f>
        <v/>
      </c>
      <c r="AH132" s="97" t="str">
        <f ca="1">IF('3、外观质量检验'!AK132="","",SUMIF(外观!$AI:$AJ,'3、外观质量检验'!AK132,外观!$AJ:$AJ)*'3、外观质量检验'!AL132)</f>
        <v/>
      </c>
      <c r="AI132" s="97" t="str">
        <f ca="1">IF('3、外观质量检验'!AN132="","",SUMIF(外观!$AI:$AJ,'3、外观质量检验'!AN132,外观!$AJ:$AJ)*'3、外观质量检验'!AO132)</f>
        <v/>
      </c>
      <c r="AJ132" s="97" t="str">
        <f ca="1">IF('3、外观质量检验'!AR132="","",SUMIF(外观!$AI:$AJ,'3、外观质量检验'!AR132,外观!$AJ:$AJ)*'3、外观质量检验'!AS132)</f>
        <v/>
      </c>
      <c r="AK132" s="97" t="str">
        <f ca="1">IF('3、外观质量检验'!AU132="","",SUMIF(外观!$AI:$AJ,'3、外观质量检验'!AU132,外观!$AJ:$AJ)*'3、外观质量检验'!AV132)</f>
        <v/>
      </c>
      <c r="AL132" s="97" t="str">
        <f ca="1">IF('3、外观质量检验'!AX132="","",SUMIF(外观!$AI:$AJ,'3、外观质量检验'!AX132,外观!$AJ:$AJ)*'3、外观质量检验'!AY132)</f>
        <v/>
      </c>
      <c r="AM132" s="97" t="str">
        <f ca="1">IF('3、外观质量检验'!BA132="","",SUMIF(外观!$AI:$AJ,'3、外观质量检验'!BA132,外观!$AJ:$AJ)*'3、外观质量检验'!BB132)</f>
        <v/>
      </c>
      <c r="AN132" s="97" t="str">
        <f ca="1">IF('3、外观质量检验'!BD132="","",SUMIF(外观!$AI:$AJ,'3、外观质量检验'!BD132,外观!$AJ:$AJ)*'3、外观质量检验'!BE132)</f>
        <v/>
      </c>
      <c r="AO132" s="97" t="str">
        <f ca="1">IF('3、外观质量检验'!BH132="","",SUMIF(外观!$AI:$AJ,'3、外观质量检验'!BH132,外观!$AJ:$AJ)*'3、外观质量检验'!BI132)</f>
        <v/>
      </c>
      <c r="AP132" s="97" t="str">
        <f ca="1">IF('3、外观质量检验'!BK132="","",SUMIF(外观!$AI:$AJ,'3、外观质量检验'!BK132,外观!$AJ:$AJ)*'3、外观质量检验'!BL132)</f>
        <v/>
      </c>
      <c r="AQ132" s="97" t="str">
        <f ca="1">IF('3、外观质量检验'!BN132="","",SUMIF(外观!$AI:$AJ,'3、外观质量检验'!BN132,外观!$AJ:$AJ)*'3、外观质量检验'!BO132)</f>
        <v/>
      </c>
      <c r="AR132" s="97" t="str">
        <f ca="1">IF('3、外观质量检验'!BQ132="","",SUMIF(外观!$AI:$AJ,'3、外观质量检验'!BQ132,外观!$AJ:$AJ)*'3、外观质量检验'!BR132)</f>
        <v/>
      </c>
      <c r="AS132" s="103" t="str">
        <f ca="1">IF('3、外观质量检验'!BT132="","",SUMIF(外观!$AI:$AJ,'3、外观质量检验'!BT132,外观!$AJ:$AJ)*'3、外观质量检验'!BU132)</f>
        <v/>
      </c>
      <c r="AT132" s="104" t="str">
        <f>IF(('4、感官质量检验'!L132="")+('4、感官质量检验'!M132="")+('4、感官质量检验'!N132="")+('4、感官质量检验'!O132="")+('4、感官质量检验'!P132="")+('4、感官质量检验'!Q132=""),"",SUM('4、感官质量检验'!L132:Q132))</f>
        <v/>
      </c>
      <c r="AU132" s="105" t="str">
        <f>IF('4、感官质量检验'!K132="","",'4、感官质量检验'!K132)</f>
        <v/>
      </c>
      <c r="AV132" s="106" t="str">
        <f>IF('4、感官质量检验'!D132="","",IF('4、感官质量检验'!D132="一类",85,IF('4、感官质量检验'!D132="二、三类",75,60)))</f>
        <v/>
      </c>
      <c r="AW132" s="109" t="str">
        <f>IF(AND(综合判定!AT132="",'4、感官质量检验'!K132=""),"",IF(OR('4、感官质量检验'!K132="异味",'4、感官质量检验'!K132="霉变",'4、感官质量检验'!K132="异味及霉变",综合判定!AT132&lt;AV132),"A类缺陷，批否",IF(综合判定!AT132&lt;('4、感官质量检验'!J132-2),"B类","合格")))</f>
        <v/>
      </c>
      <c r="AX132" s="110" t="str">
        <f>IF('5、主流烟气检验'!R132="","",IF(('5、主流烟气检验'!R132&lt;=4),1,IF(AND('5、主流烟气检验'!R132&gt;=5,'5、主流烟气检验'!R132&lt;=9),1.5,2)))</f>
        <v/>
      </c>
      <c r="AY132" s="106" t="str">
        <f>IF('5、主流烟气检验'!R132="","",IF('5、主流烟气检验'!R132&lt;=8,100,IF(AND('5、主流烟气检验'!R132&gt;=9,'5、主流烟气检验'!R132&lt;=12),80,0)))</f>
        <v/>
      </c>
      <c r="AZ132" s="106" t="str">
        <f>IF('5、主流烟气检验'!S132="","",IF(ABS('5、主流烟气检验'!R132-'5、主流烟气检验'!S132)&lt;=AX132,AY132,0))</f>
        <v/>
      </c>
      <c r="BA132" s="78" t="str">
        <f t="shared" si="8"/>
        <v/>
      </c>
      <c r="BB132" s="106" t="str">
        <f>IF('5、主流烟气检验'!T132="","",IF(('5、主流烟气检验'!T132&lt;=0.4),0.1,IF(AND('5、主流烟气检验'!T132&gt;=0.5,'5、主流烟气检验'!T132&lt;=1),0.2,0.3)))</f>
        <v/>
      </c>
      <c r="BC132" s="106" t="str">
        <f>IF('5、主流烟气检验'!U132="","",IF(ABS('5、主流烟气检验'!T132-'5、主流烟气检验'!U132)&lt;=BB132,100,0))</f>
        <v/>
      </c>
      <c r="BD132" s="106" t="str">
        <f>IF('5、主流烟气检验'!V132="","",IF(('5、主流烟气检验'!V132&lt;=4),1,IF(AND('5、主流烟气检验'!V132&gt;=5,'5、主流烟气检验'!V132&lt;=10),2,3)))</f>
        <v/>
      </c>
      <c r="BE132" s="106" t="str">
        <f>IF('5、主流烟气检验'!V132="","",IF('5、主流烟气检验'!V132&lt;=10,100,IF(AND('5、主流烟气检验'!V132&gt;=11,'5、主流烟气检验'!V132&lt;=15),80,0)))</f>
        <v/>
      </c>
      <c r="BF132" s="109" t="str">
        <f>IF('5、主流烟气检验'!W132="","",IF(ABS('5、主流烟气检验'!W132-'5、主流烟气检验'!V132)&lt;=BD132,BE132,0))</f>
        <v/>
      </c>
      <c r="BG132" s="113" t="str">
        <f ca="1" t="shared" si="9"/>
        <v/>
      </c>
    </row>
    <row r="133" ht="14.25" customHeight="1" spans="2:59">
      <c r="B133" s="77" t="str">
        <f>IF('1、包装标识检验'!B133="","",'1、包装标识检验'!B133)</f>
        <v/>
      </c>
      <c r="C133" s="78" t="str">
        <f>IF('1、包装标识检验'!C133="","",'1、包装标识检验'!C133)</f>
        <v/>
      </c>
      <c r="D133" s="78" t="str">
        <f>IF('1、包装标识检验'!D133="","",'1、包装标识检验'!D133)</f>
        <v/>
      </c>
      <c r="E133" s="78" t="str">
        <f>IF('1、包装标识检验'!E133="","",'1、包装标识检验'!E133)</f>
        <v/>
      </c>
      <c r="F133" s="79" t="str">
        <f>IF('1、包装标识检验'!F133="","",'1、包装标识检验'!F133)</f>
        <v/>
      </c>
      <c r="G133" s="78" t="str">
        <f>IF('1、包装标识检验'!G133="","",'1、包装标识检验'!G133)</f>
        <v/>
      </c>
      <c r="H133" s="78" t="str">
        <f>IF('1、包装标识检验'!H133="","",'1、包装标识检验'!H133)</f>
        <v/>
      </c>
      <c r="I133" s="88" t="str">
        <f>IF('1、包装标识检验'!I133="","",'1、包装标识检验'!I133)</f>
        <v/>
      </c>
      <c r="J133" s="89" t="str">
        <f>IF('1、包装标识检验'!J133="合格","合格",IF('1、包装标识检验'!J133="","",IF('1、包装标识检验'!J133="A类","A类，批否",IF('1、包装标识检验'!J133="B类","B类，合格"))))</f>
        <v/>
      </c>
      <c r="K133" s="90" t="str">
        <f>IF('1、包装标识检验'!J133="","",IF('1、包装标识检验'!J133="合格",100,IF('1、包装标识检验'!J133="A类",0,100-综合判定!J133)))</f>
        <v/>
      </c>
      <c r="L133" s="77" t="str">
        <f ca="1">IF(B133="","",100-SUM(综合判定!P133,综合判定!Q133,综合判定!R133,综合判定!S133,综合判定!T133,综合判定!U133,综合判定!W133,综合判定!V133,综合判定!X133,综合判定!Y133,综合判定!Z133,综合判定!AA133,综合判定!AB133,综合判定!AC133,综合判定!AD133,综合判定!AE133,综合判定!AF133,综合判定!AG133,综合判定!AH133,综合判定!AI133,综合判定!AJ133,综合判定!AK133,综合判定!AL133,综合判定!AM133,综合判定!AN133,综合判定!AO133,综合判定!AP133,综合判定!AQ133,综合判定!AR133,综合判定!AS133))</f>
        <v/>
      </c>
      <c r="M133" s="78" t="str">
        <f ca="1" t="shared" si="6"/>
        <v/>
      </c>
      <c r="N133" s="91" t="str">
        <f ca="1" t="shared" si="7"/>
        <v/>
      </c>
      <c r="O133" s="92"/>
      <c r="P133" s="93" t="str">
        <f>IF('2、物理特性检验'!L133="","",'2、物理特性检验'!L133*0.2)</f>
        <v/>
      </c>
      <c r="Q133" s="95" t="str">
        <f>IF('2、物理特性检验'!O133="","",'2、物理特性检验'!O133*0.5)</f>
        <v/>
      </c>
      <c r="R133" s="95" t="str">
        <f>IF('2、物理特性检验'!R133="","",'2、物理特性检验'!R133*0.2)</f>
        <v/>
      </c>
      <c r="S133" s="95" t="str">
        <f>IF('2、物理特性检验'!U133="","",'2、物理特性检验'!U133*1)</f>
        <v/>
      </c>
      <c r="T133" s="95" t="str">
        <f>IF('2、物理特性检验'!X133="","",'2、物理特性检验'!X133*0.5)</f>
        <v/>
      </c>
      <c r="U133" s="95" t="str">
        <f>IF('2、物理特性检验'!AA133="","",'2、物理特性检验'!AA133*0.2)</f>
        <v/>
      </c>
      <c r="V133" s="95" t="str">
        <f>IF('2、物理特性检验'!AH133="","",IF(('2、物理特性检验'!AH133&gt;13.5)+('2、物理特性检验'!AH133&lt;10.5),6,IF(ABS('2、物理特性检验'!AH133-'2、物理特性检验'!AI133)&gt;1,3,IF(ABS('2、物理特性检验'!AH133-'2、物理特性检验'!AI133)&gt;0.5,2,""))))</f>
        <v/>
      </c>
      <c r="W133" s="95" t="str">
        <f>IF('2、物理特性检验'!AG133="","",'2、物理特性检验'!AG133*15)</f>
        <v/>
      </c>
      <c r="X133" s="95" t="str">
        <f>IF('2、物理特性检验'!AJ133="","",IF(('2、物理特性检验'!AJ133&gt;=3)*('2、物理特性检验'!AL133=0),4,IF(('2、物理特性检验'!AJ133&gt;=3.5)*('2、物理特性检验'!AL133=1),4,"")))</f>
        <v/>
      </c>
      <c r="Y133" s="95" t="str">
        <f>IF('2、物理特性检验'!AK133="","",'2、物理特性检验'!AK133*5)</f>
        <v/>
      </c>
      <c r="Z133" s="97" t="str">
        <f ca="1">IF('3、外观质量检验'!L133="","",SUMIF(外观!$AI:$AJ,'3、外观质量检验'!L133,外观!$AJ:$AJ)*'3、外观质量检验'!M133)</f>
        <v/>
      </c>
      <c r="AA133" s="97" t="str">
        <f ca="1">IF('3、外观质量检验'!O133="","",SUMIF(外观!$AI:$AJ,'3、外观质量检验'!O133,外观!$AJ:$AJ)*'3、外观质量检验'!P133)</f>
        <v/>
      </c>
      <c r="AB133" s="97" t="str">
        <f ca="1">IF('3、外观质量检验'!R133="","",SUMIF(外观!$AI:$AJ,'3、外观质量检验'!R133,外观!$AJ:$AJ)*'3、外观质量检验'!S133)</f>
        <v/>
      </c>
      <c r="AC133" s="97" t="str">
        <f ca="1">IF('3、外观质量检验'!U133="","",SUMIF(外观!$AI:$AJ,'3、外观质量检验'!U133,外观!$AJ:$AJ)*'3、外观质量检验'!V133)</f>
        <v/>
      </c>
      <c r="AD133" s="97" t="str">
        <f ca="1">IF('3、外观质量检验'!X133="","",SUMIF(外观!$AI:$AJ,'3、外观质量检验'!X133,外观!$AJ:$AJ)*'3、外观质量检验'!Y133)</f>
        <v/>
      </c>
      <c r="AE133" s="97" t="str">
        <f ca="1">IF('3、外观质量检验'!AB133="","",SUMIF(外观!$AI:$AJ,'3、外观质量检验'!AB133,外观!$AJ:$AJ)*'3、外观质量检验'!AC133)</f>
        <v/>
      </c>
      <c r="AF133" s="97" t="str">
        <f ca="1">IF('3、外观质量检验'!AE133="","",SUMIF(外观!$AI:$AJ,'3、外观质量检验'!AE133,外观!$AJ:$AJ)*'3、外观质量检验'!AF133)</f>
        <v/>
      </c>
      <c r="AG133" s="97" t="str">
        <f ca="1">IF('3、外观质量检验'!AH133="","",SUMIF(外观!$AI:$AJ,'3、外观质量检验'!AH133,外观!$AJ:$AJ)*'3、外观质量检验'!AI133)</f>
        <v/>
      </c>
      <c r="AH133" s="97" t="str">
        <f ca="1">IF('3、外观质量检验'!AK133="","",SUMIF(外观!$AI:$AJ,'3、外观质量检验'!AK133,外观!$AJ:$AJ)*'3、外观质量检验'!AL133)</f>
        <v/>
      </c>
      <c r="AI133" s="97" t="str">
        <f ca="1">IF('3、外观质量检验'!AN133="","",SUMIF(外观!$AI:$AJ,'3、外观质量检验'!AN133,外观!$AJ:$AJ)*'3、外观质量检验'!AO133)</f>
        <v/>
      </c>
      <c r="AJ133" s="97" t="str">
        <f ca="1">IF('3、外观质量检验'!AR133="","",SUMIF(外观!$AI:$AJ,'3、外观质量检验'!AR133,外观!$AJ:$AJ)*'3、外观质量检验'!AS133)</f>
        <v/>
      </c>
      <c r="AK133" s="97" t="str">
        <f ca="1">IF('3、外观质量检验'!AU133="","",SUMIF(外观!$AI:$AJ,'3、外观质量检验'!AU133,外观!$AJ:$AJ)*'3、外观质量检验'!AV133)</f>
        <v/>
      </c>
      <c r="AL133" s="97" t="str">
        <f ca="1">IF('3、外观质量检验'!AX133="","",SUMIF(外观!$AI:$AJ,'3、外观质量检验'!AX133,外观!$AJ:$AJ)*'3、外观质量检验'!AY133)</f>
        <v/>
      </c>
      <c r="AM133" s="97" t="str">
        <f ca="1">IF('3、外观质量检验'!BA133="","",SUMIF(外观!$AI:$AJ,'3、外观质量检验'!BA133,外观!$AJ:$AJ)*'3、外观质量检验'!BB133)</f>
        <v/>
      </c>
      <c r="AN133" s="97" t="str">
        <f ca="1">IF('3、外观质量检验'!BD133="","",SUMIF(外观!$AI:$AJ,'3、外观质量检验'!BD133,外观!$AJ:$AJ)*'3、外观质量检验'!BE133)</f>
        <v/>
      </c>
      <c r="AO133" s="97" t="str">
        <f ca="1">IF('3、外观质量检验'!BH133="","",SUMIF(外观!$AI:$AJ,'3、外观质量检验'!BH133,外观!$AJ:$AJ)*'3、外观质量检验'!BI133)</f>
        <v/>
      </c>
      <c r="AP133" s="97" t="str">
        <f ca="1">IF('3、外观质量检验'!BK133="","",SUMIF(外观!$AI:$AJ,'3、外观质量检验'!BK133,外观!$AJ:$AJ)*'3、外观质量检验'!BL133)</f>
        <v/>
      </c>
      <c r="AQ133" s="97" t="str">
        <f ca="1">IF('3、外观质量检验'!BN133="","",SUMIF(外观!$AI:$AJ,'3、外观质量检验'!BN133,外观!$AJ:$AJ)*'3、外观质量检验'!BO133)</f>
        <v/>
      </c>
      <c r="AR133" s="97" t="str">
        <f ca="1">IF('3、外观质量检验'!BQ133="","",SUMIF(外观!$AI:$AJ,'3、外观质量检验'!BQ133,外观!$AJ:$AJ)*'3、外观质量检验'!BR133)</f>
        <v/>
      </c>
      <c r="AS133" s="103" t="str">
        <f ca="1">IF('3、外观质量检验'!BT133="","",SUMIF(外观!$AI:$AJ,'3、外观质量检验'!BT133,外观!$AJ:$AJ)*'3、外观质量检验'!BU133)</f>
        <v/>
      </c>
      <c r="AT133" s="104" t="str">
        <f>IF(('4、感官质量检验'!L133="")+('4、感官质量检验'!M133="")+('4、感官质量检验'!N133="")+('4、感官质量检验'!O133="")+('4、感官质量检验'!P133="")+('4、感官质量检验'!Q133=""),"",SUM('4、感官质量检验'!L133:Q133))</f>
        <v/>
      </c>
      <c r="AU133" s="105" t="str">
        <f>IF('4、感官质量检验'!K133="","",'4、感官质量检验'!K133)</f>
        <v/>
      </c>
      <c r="AV133" s="106" t="str">
        <f>IF('4、感官质量检验'!D133="","",IF('4、感官质量检验'!D133="一类",85,IF('4、感官质量检验'!D133="二、三类",75,60)))</f>
        <v/>
      </c>
      <c r="AW133" s="109" t="str">
        <f>IF(AND(综合判定!AT133="",'4、感官质量检验'!K133=""),"",IF(OR('4、感官质量检验'!K133="异味",'4、感官质量检验'!K133="霉变",'4、感官质量检验'!K133="异味及霉变",综合判定!AT133&lt;AV133),"A类缺陷，批否",IF(综合判定!AT133&lt;('4、感官质量检验'!J133-2),"B类","合格")))</f>
        <v/>
      </c>
      <c r="AX133" s="110" t="str">
        <f>IF('5、主流烟气检验'!R133="","",IF(('5、主流烟气检验'!R133&lt;=4),1,IF(AND('5、主流烟气检验'!R133&gt;=5,'5、主流烟气检验'!R133&lt;=9),1.5,2)))</f>
        <v/>
      </c>
      <c r="AY133" s="106" t="str">
        <f>IF('5、主流烟气检验'!R133="","",IF('5、主流烟气检验'!R133&lt;=8,100,IF(AND('5、主流烟气检验'!R133&gt;=9,'5、主流烟气检验'!R133&lt;=12),80,0)))</f>
        <v/>
      </c>
      <c r="AZ133" s="106" t="str">
        <f>IF('5、主流烟气检验'!S133="","",IF(ABS('5、主流烟气检验'!R133-'5、主流烟气检验'!S133)&lt;=AX133,AY133,0))</f>
        <v/>
      </c>
      <c r="BA133" s="78" t="str">
        <f t="shared" si="8"/>
        <v/>
      </c>
      <c r="BB133" s="106" t="str">
        <f>IF('5、主流烟气检验'!T133="","",IF(('5、主流烟气检验'!T133&lt;=0.4),0.1,IF(AND('5、主流烟气检验'!T133&gt;=0.5,'5、主流烟气检验'!T133&lt;=1),0.2,0.3)))</f>
        <v/>
      </c>
      <c r="BC133" s="106" t="str">
        <f>IF('5、主流烟气检验'!U133="","",IF(ABS('5、主流烟气检验'!T133-'5、主流烟气检验'!U133)&lt;=BB133,100,0))</f>
        <v/>
      </c>
      <c r="BD133" s="106" t="str">
        <f>IF('5、主流烟气检验'!V133="","",IF(('5、主流烟气检验'!V133&lt;=4),1,IF(AND('5、主流烟气检验'!V133&gt;=5,'5、主流烟气检验'!V133&lt;=10),2,3)))</f>
        <v/>
      </c>
      <c r="BE133" s="106" t="str">
        <f>IF('5、主流烟气检验'!V133="","",IF('5、主流烟气检验'!V133&lt;=10,100,IF(AND('5、主流烟气检验'!V133&gt;=11,'5、主流烟气检验'!V133&lt;=15),80,0)))</f>
        <v/>
      </c>
      <c r="BF133" s="109" t="str">
        <f>IF('5、主流烟气检验'!W133="","",IF(ABS('5、主流烟气检验'!W133-'5、主流烟气检验'!V133)&lt;=BD133,BE133,0))</f>
        <v/>
      </c>
      <c r="BG133" s="113" t="str">
        <f ca="1" t="shared" si="9"/>
        <v/>
      </c>
    </row>
    <row r="134" ht="14.25" customHeight="1" spans="2:59">
      <c r="B134" s="77" t="str">
        <f>IF('1、包装标识检验'!B134="","",'1、包装标识检验'!B134)</f>
        <v/>
      </c>
      <c r="C134" s="78" t="str">
        <f>IF('1、包装标识检验'!C134="","",'1、包装标识检验'!C134)</f>
        <v/>
      </c>
      <c r="D134" s="78" t="str">
        <f>IF('1、包装标识检验'!D134="","",'1、包装标识检验'!D134)</f>
        <v/>
      </c>
      <c r="E134" s="78" t="str">
        <f>IF('1、包装标识检验'!E134="","",'1、包装标识检验'!E134)</f>
        <v/>
      </c>
      <c r="F134" s="79" t="str">
        <f>IF('1、包装标识检验'!F134="","",'1、包装标识检验'!F134)</f>
        <v/>
      </c>
      <c r="G134" s="78" t="str">
        <f>IF('1、包装标识检验'!G134="","",'1、包装标识检验'!G134)</f>
        <v/>
      </c>
      <c r="H134" s="78" t="str">
        <f>IF('1、包装标识检验'!H134="","",'1、包装标识检验'!H134)</f>
        <v/>
      </c>
      <c r="I134" s="88" t="str">
        <f>IF('1、包装标识检验'!I134="","",'1、包装标识检验'!I134)</f>
        <v/>
      </c>
      <c r="J134" s="89" t="str">
        <f>IF('1、包装标识检验'!J134="合格","合格",IF('1、包装标识检验'!J134="","",IF('1、包装标识检验'!J134="A类","A类，批否",IF('1、包装标识检验'!J134="B类","B类，合格"))))</f>
        <v/>
      </c>
      <c r="K134" s="90" t="str">
        <f>IF('1、包装标识检验'!J134="","",IF('1、包装标识检验'!J134="合格",100,IF('1、包装标识检验'!J134="A类",0,100-综合判定!J134)))</f>
        <v/>
      </c>
      <c r="L134" s="77" t="str">
        <f ca="1">IF(B134="","",100-SUM(综合判定!P134,综合判定!Q134,综合判定!R134,综合判定!S134,综合判定!T134,综合判定!U134,综合判定!W134,综合判定!V134,综合判定!X134,综合判定!Y134,综合判定!Z134,综合判定!AA134,综合判定!AB134,综合判定!AC134,综合判定!AD134,综合判定!AE134,综合判定!AF134,综合判定!AG134,综合判定!AH134,综合判定!AI134,综合判定!AJ134,综合判定!AK134,综合判定!AL134,综合判定!AM134,综合判定!AN134,综合判定!AO134,综合判定!AP134,综合判定!AQ134,综合判定!AR134,综合判定!AS134))</f>
        <v/>
      </c>
      <c r="M134" s="78" t="str">
        <f ca="1" t="shared" si="6"/>
        <v/>
      </c>
      <c r="N134" s="91" t="str">
        <f ca="1" t="shared" si="7"/>
        <v/>
      </c>
      <c r="O134" s="92"/>
      <c r="P134" s="93" t="str">
        <f>IF('2、物理特性检验'!L134="","",'2、物理特性检验'!L134*0.2)</f>
        <v/>
      </c>
      <c r="Q134" s="95" t="str">
        <f>IF('2、物理特性检验'!O134="","",'2、物理特性检验'!O134*0.5)</f>
        <v/>
      </c>
      <c r="R134" s="95" t="str">
        <f>IF('2、物理特性检验'!R134="","",'2、物理特性检验'!R134*0.2)</f>
        <v/>
      </c>
      <c r="S134" s="95" t="str">
        <f>IF('2、物理特性检验'!U134="","",'2、物理特性检验'!U134*1)</f>
        <v/>
      </c>
      <c r="T134" s="95" t="str">
        <f>IF('2、物理特性检验'!X134="","",'2、物理特性检验'!X134*0.5)</f>
        <v/>
      </c>
      <c r="U134" s="95" t="str">
        <f>IF('2、物理特性检验'!AA134="","",'2、物理特性检验'!AA134*0.2)</f>
        <v/>
      </c>
      <c r="V134" s="95" t="str">
        <f>IF('2、物理特性检验'!AH134="","",IF(('2、物理特性检验'!AH134&gt;13.5)+('2、物理特性检验'!AH134&lt;10.5),6,IF(ABS('2、物理特性检验'!AH134-'2、物理特性检验'!AI134)&gt;1,3,IF(ABS('2、物理特性检验'!AH134-'2、物理特性检验'!AI134)&gt;0.5,2,""))))</f>
        <v/>
      </c>
      <c r="W134" s="95" t="str">
        <f>IF('2、物理特性检验'!AG134="","",'2、物理特性检验'!AG134*15)</f>
        <v/>
      </c>
      <c r="X134" s="95" t="str">
        <f>IF('2、物理特性检验'!AJ134="","",IF(('2、物理特性检验'!AJ134&gt;=3)*('2、物理特性检验'!AL134=0),4,IF(('2、物理特性检验'!AJ134&gt;=3.5)*('2、物理特性检验'!AL134=1),4,"")))</f>
        <v/>
      </c>
      <c r="Y134" s="95" t="str">
        <f>IF('2、物理特性检验'!AK134="","",'2、物理特性检验'!AK134*5)</f>
        <v/>
      </c>
      <c r="Z134" s="97" t="str">
        <f ca="1">IF('3、外观质量检验'!L134="","",SUMIF(外观!$AI:$AJ,'3、外观质量检验'!L134,外观!$AJ:$AJ)*'3、外观质量检验'!M134)</f>
        <v/>
      </c>
      <c r="AA134" s="97" t="str">
        <f ca="1">IF('3、外观质量检验'!O134="","",SUMIF(外观!$AI:$AJ,'3、外观质量检验'!O134,外观!$AJ:$AJ)*'3、外观质量检验'!P134)</f>
        <v/>
      </c>
      <c r="AB134" s="97" t="str">
        <f ca="1">IF('3、外观质量检验'!R134="","",SUMIF(外观!$AI:$AJ,'3、外观质量检验'!R134,外观!$AJ:$AJ)*'3、外观质量检验'!S134)</f>
        <v/>
      </c>
      <c r="AC134" s="97" t="str">
        <f ca="1">IF('3、外观质量检验'!U134="","",SUMIF(外观!$AI:$AJ,'3、外观质量检验'!U134,外观!$AJ:$AJ)*'3、外观质量检验'!V134)</f>
        <v/>
      </c>
      <c r="AD134" s="97" t="str">
        <f ca="1">IF('3、外观质量检验'!X134="","",SUMIF(外观!$AI:$AJ,'3、外观质量检验'!X134,外观!$AJ:$AJ)*'3、外观质量检验'!Y134)</f>
        <v/>
      </c>
      <c r="AE134" s="97" t="str">
        <f ca="1">IF('3、外观质量检验'!AB134="","",SUMIF(外观!$AI:$AJ,'3、外观质量检验'!AB134,外观!$AJ:$AJ)*'3、外观质量检验'!AC134)</f>
        <v/>
      </c>
      <c r="AF134" s="97" t="str">
        <f ca="1">IF('3、外观质量检验'!AE134="","",SUMIF(外观!$AI:$AJ,'3、外观质量检验'!AE134,外观!$AJ:$AJ)*'3、外观质量检验'!AF134)</f>
        <v/>
      </c>
      <c r="AG134" s="97" t="str">
        <f ca="1">IF('3、外观质量检验'!AH134="","",SUMIF(外观!$AI:$AJ,'3、外观质量检验'!AH134,外观!$AJ:$AJ)*'3、外观质量检验'!AI134)</f>
        <v/>
      </c>
      <c r="AH134" s="97" t="str">
        <f ca="1">IF('3、外观质量检验'!AK134="","",SUMIF(外观!$AI:$AJ,'3、外观质量检验'!AK134,外观!$AJ:$AJ)*'3、外观质量检验'!AL134)</f>
        <v/>
      </c>
      <c r="AI134" s="97" t="str">
        <f ca="1">IF('3、外观质量检验'!AN134="","",SUMIF(外观!$AI:$AJ,'3、外观质量检验'!AN134,外观!$AJ:$AJ)*'3、外观质量检验'!AO134)</f>
        <v/>
      </c>
      <c r="AJ134" s="97" t="str">
        <f ca="1">IF('3、外观质量检验'!AR134="","",SUMIF(外观!$AI:$AJ,'3、外观质量检验'!AR134,外观!$AJ:$AJ)*'3、外观质量检验'!AS134)</f>
        <v/>
      </c>
      <c r="AK134" s="97" t="str">
        <f ca="1">IF('3、外观质量检验'!AU134="","",SUMIF(外观!$AI:$AJ,'3、外观质量检验'!AU134,外观!$AJ:$AJ)*'3、外观质量检验'!AV134)</f>
        <v/>
      </c>
      <c r="AL134" s="97" t="str">
        <f ca="1">IF('3、外观质量检验'!AX134="","",SUMIF(外观!$AI:$AJ,'3、外观质量检验'!AX134,外观!$AJ:$AJ)*'3、外观质量检验'!AY134)</f>
        <v/>
      </c>
      <c r="AM134" s="97" t="str">
        <f ca="1">IF('3、外观质量检验'!BA134="","",SUMIF(外观!$AI:$AJ,'3、外观质量检验'!BA134,外观!$AJ:$AJ)*'3、外观质量检验'!BB134)</f>
        <v/>
      </c>
      <c r="AN134" s="97" t="str">
        <f ca="1">IF('3、外观质量检验'!BD134="","",SUMIF(外观!$AI:$AJ,'3、外观质量检验'!BD134,外观!$AJ:$AJ)*'3、外观质量检验'!BE134)</f>
        <v/>
      </c>
      <c r="AO134" s="97" t="str">
        <f ca="1">IF('3、外观质量检验'!BH134="","",SUMIF(外观!$AI:$AJ,'3、外观质量检验'!BH134,外观!$AJ:$AJ)*'3、外观质量检验'!BI134)</f>
        <v/>
      </c>
      <c r="AP134" s="97" t="str">
        <f ca="1">IF('3、外观质量检验'!BK134="","",SUMIF(外观!$AI:$AJ,'3、外观质量检验'!BK134,外观!$AJ:$AJ)*'3、外观质量检验'!BL134)</f>
        <v/>
      </c>
      <c r="AQ134" s="97" t="str">
        <f ca="1">IF('3、外观质量检验'!BN134="","",SUMIF(外观!$AI:$AJ,'3、外观质量检验'!BN134,外观!$AJ:$AJ)*'3、外观质量检验'!BO134)</f>
        <v/>
      </c>
      <c r="AR134" s="97" t="str">
        <f ca="1">IF('3、外观质量检验'!BQ134="","",SUMIF(外观!$AI:$AJ,'3、外观质量检验'!BQ134,外观!$AJ:$AJ)*'3、外观质量检验'!BR134)</f>
        <v/>
      </c>
      <c r="AS134" s="103" t="str">
        <f ca="1">IF('3、外观质量检验'!BT134="","",SUMIF(外观!$AI:$AJ,'3、外观质量检验'!BT134,外观!$AJ:$AJ)*'3、外观质量检验'!BU134)</f>
        <v/>
      </c>
      <c r="AT134" s="104" t="str">
        <f>IF(('4、感官质量检验'!L134="")+('4、感官质量检验'!M134="")+('4、感官质量检验'!N134="")+('4、感官质量检验'!O134="")+('4、感官质量检验'!P134="")+('4、感官质量检验'!Q134=""),"",SUM('4、感官质量检验'!L134:Q134))</f>
        <v/>
      </c>
      <c r="AU134" s="105" t="str">
        <f>IF('4、感官质量检验'!K134="","",'4、感官质量检验'!K134)</f>
        <v/>
      </c>
      <c r="AV134" s="106" t="str">
        <f>IF('4、感官质量检验'!D134="","",IF('4、感官质量检验'!D134="一类",85,IF('4、感官质量检验'!D134="二、三类",75,60)))</f>
        <v/>
      </c>
      <c r="AW134" s="109" t="str">
        <f>IF(AND(综合判定!AT134="",'4、感官质量检验'!K134=""),"",IF(OR('4、感官质量检验'!K134="异味",'4、感官质量检验'!K134="霉变",'4、感官质量检验'!K134="异味及霉变",综合判定!AT134&lt;AV134),"A类缺陷，批否",IF(综合判定!AT134&lt;('4、感官质量检验'!J134-2),"B类","合格")))</f>
        <v/>
      </c>
      <c r="AX134" s="110" t="str">
        <f>IF('5、主流烟气检验'!R134="","",IF(('5、主流烟气检验'!R134&lt;=4),1,IF(AND('5、主流烟气检验'!R134&gt;=5,'5、主流烟气检验'!R134&lt;=9),1.5,2)))</f>
        <v/>
      </c>
      <c r="AY134" s="106" t="str">
        <f>IF('5、主流烟气检验'!R134="","",IF('5、主流烟气检验'!R134&lt;=8,100,IF(AND('5、主流烟气检验'!R134&gt;=9,'5、主流烟气检验'!R134&lt;=12),80,0)))</f>
        <v/>
      </c>
      <c r="AZ134" s="106" t="str">
        <f>IF('5、主流烟气检验'!S134="","",IF(ABS('5、主流烟气检验'!R134-'5、主流烟气检验'!S134)&lt;=AX134,AY134,0))</f>
        <v/>
      </c>
      <c r="BA134" s="78" t="str">
        <f t="shared" si="8"/>
        <v/>
      </c>
      <c r="BB134" s="106" t="str">
        <f>IF('5、主流烟气检验'!T134="","",IF(('5、主流烟气检验'!T134&lt;=0.4),0.1,IF(AND('5、主流烟气检验'!T134&gt;=0.5,'5、主流烟气检验'!T134&lt;=1),0.2,0.3)))</f>
        <v/>
      </c>
      <c r="BC134" s="106" t="str">
        <f>IF('5、主流烟气检验'!U134="","",IF(ABS('5、主流烟气检验'!T134-'5、主流烟气检验'!U134)&lt;=BB134,100,0))</f>
        <v/>
      </c>
      <c r="BD134" s="106" t="str">
        <f>IF('5、主流烟气检验'!V134="","",IF(('5、主流烟气检验'!V134&lt;=4),1,IF(AND('5、主流烟气检验'!V134&gt;=5,'5、主流烟气检验'!V134&lt;=10),2,3)))</f>
        <v/>
      </c>
      <c r="BE134" s="106" t="str">
        <f>IF('5、主流烟气检验'!V134="","",IF('5、主流烟气检验'!V134&lt;=10,100,IF(AND('5、主流烟气检验'!V134&gt;=11,'5、主流烟气检验'!V134&lt;=15),80,0)))</f>
        <v/>
      </c>
      <c r="BF134" s="109" t="str">
        <f>IF('5、主流烟气检验'!W134="","",IF(ABS('5、主流烟气检验'!W134-'5、主流烟气检验'!V134)&lt;=BD134,BE134,0))</f>
        <v/>
      </c>
      <c r="BG134" s="113" t="str">
        <f ca="1" t="shared" si="9"/>
        <v/>
      </c>
    </row>
    <row r="135" ht="14.25" customHeight="1" spans="2:59">
      <c r="B135" s="77" t="str">
        <f>IF('1、包装标识检验'!B135="","",'1、包装标识检验'!B135)</f>
        <v/>
      </c>
      <c r="C135" s="78" t="str">
        <f>IF('1、包装标识检验'!C135="","",'1、包装标识检验'!C135)</f>
        <v/>
      </c>
      <c r="D135" s="78" t="str">
        <f>IF('1、包装标识检验'!D135="","",'1、包装标识检验'!D135)</f>
        <v/>
      </c>
      <c r="E135" s="78" t="str">
        <f>IF('1、包装标识检验'!E135="","",'1、包装标识检验'!E135)</f>
        <v/>
      </c>
      <c r="F135" s="79" t="str">
        <f>IF('1、包装标识检验'!F135="","",'1、包装标识检验'!F135)</f>
        <v/>
      </c>
      <c r="G135" s="78" t="str">
        <f>IF('1、包装标识检验'!G135="","",'1、包装标识检验'!G135)</f>
        <v/>
      </c>
      <c r="H135" s="78" t="str">
        <f>IF('1、包装标识检验'!H135="","",'1、包装标识检验'!H135)</f>
        <v/>
      </c>
      <c r="I135" s="88" t="str">
        <f>IF('1、包装标识检验'!I135="","",'1、包装标识检验'!I135)</f>
        <v/>
      </c>
      <c r="J135" s="89" t="str">
        <f>IF('1、包装标识检验'!J135="合格","合格",IF('1、包装标识检验'!J135="","",IF('1、包装标识检验'!J135="A类","A类，批否",IF('1、包装标识检验'!J135="B类","B类，合格"))))</f>
        <v/>
      </c>
      <c r="K135" s="90" t="str">
        <f>IF('1、包装标识检验'!J135="","",IF('1、包装标识检验'!J135="合格",100,IF('1、包装标识检验'!J135="A类",0,100-综合判定!J135)))</f>
        <v/>
      </c>
      <c r="L135" s="77" t="str">
        <f ca="1">IF(B135="","",100-SUM(综合判定!P135,综合判定!Q135,综合判定!R135,综合判定!S135,综合判定!T135,综合判定!U135,综合判定!W135,综合判定!V135,综合判定!X135,综合判定!Y135,综合判定!Z135,综合判定!AA135,综合判定!AB135,综合判定!AC135,综合判定!AD135,综合判定!AE135,综合判定!AF135,综合判定!AG135,综合判定!AH135,综合判定!AI135,综合判定!AJ135,综合判定!AK135,综合判定!AL135,综合判定!AM135,综合判定!AN135,综合判定!AO135,综合判定!AP135,综合判定!AQ135,综合判定!AR135,综合判定!AS135))</f>
        <v/>
      </c>
      <c r="M135" s="78" t="str">
        <f ca="1">IF(L135="","",IF(L135&gt;=92,"A档水平",IF(AND(L135&gt;=82,L135&lt;92),"B档水平",IF(AND(L135&gt;=70,L135&lt;82),"C档水平","D档水平"))))</f>
        <v/>
      </c>
      <c r="N135" s="91" t="str">
        <f ca="1">IF(L135="","",IF(L135&lt;60,"按GB5606手工判定","合格"))</f>
        <v/>
      </c>
      <c r="O135" s="92"/>
      <c r="P135" s="93" t="str">
        <f>IF('2、物理特性检验'!L135="","",'2、物理特性检验'!L135*0.2)</f>
        <v/>
      </c>
      <c r="Q135" s="95" t="str">
        <f>IF('2、物理特性检验'!O135="","",'2、物理特性检验'!O135*0.5)</f>
        <v/>
      </c>
      <c r="R135" s="95" t="str">
        <f>IF('2、物理特性检验'!R135="","",'2、物理特性检验'!R135*0.2)</f>
        <v/>
      </c>
      <c r="S135" s="95" t="str">
        <f>IF('2、物理特性检验'!U135="","",'2、物理特性检验'!U135*1)</f>
        <v/>
      </c>
      <c r="T135" s="95" t="str">
        <f>IF('2、物理特性检验'!X135="","",'2、物理特性检验'!X135*0.5)</f>
        <v/>
      </c>
      <c r="U135" s="95" t="str">
        <f>IF('2、物理特性检验'!AA135="","",'2、物理特性检验'!AA135*0.2)</f>
        <v/>
      </c>
      <c r="V135" s="95" t="str">
        <f>IF('2、物理特性检验'!AH135="","",IF(('2、物理特性检验'!AH135&gt;13.5)+('2、物理特性检验'!AH135&lt;10.5),6,IF(ABS('2、物理特性检验'!AH135-'2、物理特性检验'!AI135)&gt;1,3,IF(ABS('2、物理特性检验'!AH135-'2、物理特性检验'!AI135)&gt;0.5,2,""))))</f>
        <v/>
      </c>
      <c r="W135" s="95" t="str">
        <f>IF('2、物理特性检验'!AG135="","",'2、物理特性检验'!AG135*15)</f>
        <v/>
      </c>
      <c r="X135" s="95" t="str">
        <f>IF('2、物理特性检验'!AJ135="","",IF(('2、物理特性检验'!AJ135&gt;=3)*('2、物理特性检验'!AL135=0),4,IF(('2、物理特性检验'!AJ135&gt;=3.5)*('2、物理特性检验'!AL135=1),4,"")))</f>
        <v/>
      </c>
      <c r="Y135" s="95" t="str">
        <f>IF('2、物理特性检验'!AK135="","",'2、物理特性检验'!AK135*5)</f>
        <v/>
      </c>
      <c r="Z135" s="97" t="str">
        <f ca="1">IF('3、外观质量检验'!L135="","",SUMIF(外观!$AI:$AJ,'3、外观质量检验'!L135,外观!$AJ:$AJ)*'3、外观质量检验'!M135)</f>
        <v/>
      </c>
      <c r="AA135" s="97" t="str">
        <f ca="1">IF('3、外观质量检验'!O135="","",SUMIF(外观!$AI:$AJ,'3、外观质量检验'!O135,外观!$AJ:$AJ)*'3、外观质量检验'!P135)</f>
        <v/>
      </c>
      <c r="AB135" s="97" t="str">
        <f ca="1">IF('3、外观质量检验'!R135="","",SUMIF(外观!$AI:$AJ,'3、外观质量检验'!R135,外观!$AJ:$AJ)*'3、外观质量检验'!S135)</f>
        <v/>
      </c>
      <c r="AC135" s="97" t="str">
        <f ca="1">IF('3、外观质量检验'!U135="","",SUMIF(外观!$AI:$AJ,'3、外观质量检验'!U135,外观!$AJ:$AJ)*'3、外观质量检验'!V135)</f>
        <v/>
      </c>
      <c r="AD135" s="97" t="str">
        <f ca="1">IF('3、外观质量检验'!X135="","",SUMIF(外观!$AI:$AJ,'3、外观质量检验'!X135,外观!$AJ:$AJ)*'3、外观质量检验'!Y135)</f>
        <v/>
      </c>
      <c r="AE135" s="97" t="str">
        <f ca="1">IF('3、外观质量检验'!AB135="","",SUMIF(外观!$AI:$AJ,'3、外观质量检验'!AB135,外观!$AJ:$AJ)*'3、外观质量检验'!AC135)</f>
        <v/>
      </c>
      <c r="AF135" s="97" t="str">
        <f ca="1">IF('3、外观质量检验'!AE135="","",SUMIF(外观!$AI:$AJ,'3、外观质量检验'!AE135,外观!$AJ:$AJ)*'3、外观质量检验'!AF135)</f>
        <v/>
      </c>
      <c r="AG135" s="97" t="str">
        <f ca="1">IF('3、外观质量检验'!AH135="","",SUMIF(外观!$AI:$AJ,'3、外观质量检验'!AH135,外观!$AJ:$AJ)*'3、外观质量检验'!AI135)</f>
        <v/>
      </c>
      <c r="AH135" s="97" t="str">
        <f ca="1">IF('3、外观质量检验'!AK135="","",SUMIF(外观!$AI:$AJ,'3、外观质量检验'!AK135,外观!$AJ:$AJ)*'3、外观质量检验'!AL135)</f>
        <v/>
      </c>
      <c r="AI135" s="97" t="str">
        <f ca="1">IF('3、外观质量检验'!AN135="","",SUMIF(外观!$AI:$AJ,'3、外观质量检验'!AN135,外观!$AJ:$AJ)*'3、外观质量检验'!AO135)</f>
        <v/>
      </c>
      <c r="AJ135" s="97" t="str">
        <f ca="1">IF('3、外观质量检验'!AR135="","",SUMIF(外观!$AI:$AJ,'3、外观质量检验'!AR135,外观!$AJ:$AJ)*'3、外观质量检验'!AS135)</f>
        <v/>
      </c>
      <c r="AK135" s="97" t="str">
        <f ca="1">IF('3、外观质量检验'!AU135="","",SUMIF(外观!$AI:$AJ,'3、外观质量检验'!AU135,外观!$AJ:$AJ)*'3、外观质量检验'!AV135)</f>
        <v/>
      </c>
      <c r="AL135" s="97" t="str">
        <f ca="1">IF('3、外观质量检验'!AX135="","",SUMIF(外观!$AI:$AJ,'3、外观质量检验'!AX135,外观!$AJ:$AJ)*'3、外观质量检验'!AY135)</f>
        <v/>
      </c>
      <c r="AM135" s="97" t="str">
        <f ca="1">IF('3、外观质量检验'!BA135="","",SUMIF(外观!$AI:$AJ,'3、外观质量检验'!BA135,外观!$AJ:$AJ)*'3、外观质量检验'!BB135)</f>
        <v/>
      </c>
      <c r="AN135" s="97" t="str">
        <f ca="1">IF('3、外观质量检验'!BD135="","",SUMIF(外观!$AI:$AJ,'3、外观质量检验'!BD135,外观!$AJ:$AJ)*'3、外观质量检验'!BE135)</f>
        <v/>
      </c>
      <c r="AO135" s="97" t="str">
        <f ca="1">IF('3、外观质量检验'!BH135="","",SUMIF(外观!$AI:$AJ,'3、外观质量检验'!BH135,外观!$AJ:$AJ)*'3、外观质量检验'!BI135)</f>
        <v/>
      </c>
      <c r="AP135" s="97" t="str">
        <f ca="1">IF('3、外观质量检验'!BK135="","",SUMIF(外观!$AI:$AJ,'3、外观质量检验'!BK135,外观!$AJ:$AJ)*'3、外观质量检验'!BL135)</f>
        <v/>
      </c>
      <c r="AQ135" s="97" t="str">
        <f ca="1">IF('3、外观质量检验'!BN135="","",SUMIF(外观!$AI:$AJ,'3、外观质量检验'!BN135,外观!$AJ:$AJ)*'3、外观质量检验'!BO135)</f>
        <v/>
      </c>
      <c r="AR135" s="97" t="str">
        <f ca="1">IF('3、外观质量检验'!BQ135="","",SUMIF(外观!$AI:$AJ,'3、外观质量检验'!BQ135,外观!$AJ:$AJ)*'3、外观质量检验'!BR135)</f>
        <v/>
      </c>
      <c r="AS135" s="103" t="str">
        <f ca="1">IF('3、外观质量检验'!BT135="","",SUMIF(外观!$AI:$AJ,'3、外观质量检验'!BT135,外观!$AJ:$AJ)*'3、外观质量检验'!BU135)</f>
        <v/>
      </c>
      <c r="AT135" s="104" t="str">
        <f>IF(('4、感官质量检验'!L135="")+('4、感官质量检验'!M135="")+('4、感官质量检验'!N135="")+('4、感官质量检验'!O135="")+('4、感官质量检验'!P135="")+('4、感官质量检验'!Q135=""),"",SUM('4、感官质量检验'!L135:Q135))</f>
        <v/>
      </c>
      <c r="AU135" s="105" t="str">
        <f>IF('4、感官质量检验'!K135="","",'4、感官质量检验'!K135)</f>
        <v/>
      </c>
      <c r="AV135" s="106" t="str">
        <f>IF('4、感官质量检验'!D135="","",IF('4、感官质量检验'!D135="一类",85,IF('4、感官质量检验'!D135="二、三类",75,60)))</f>
        <v/>
      </c>
      <c r="AW135" s="109" t="str">
        <f>IF(AND(综合判定!AT135="",'4、感官质量检验'!K135=""),"",IF(OR('4、感官质量检验'!K135="异味",'4、感官质量检验'!K135="霉变",'4、感官质量检验'!K135="异味及霉变",综合判定!AT135&lt;AV135),"A类缺陷，批否",IF(综合判定!AT135&lt;('4、感官质量检验'!J135-2),"B类","合格")))</f>
        <v/>
      </c>
      <c r="AX135" s="110" t="str">
        <f>IF('5、主流烟气检验'!R135="","",IF(('5、主流烟气检验'!R135&lt;=4),1,IF(AND('5、主流烟气检验'!R135&gt;=5,'5、主流烟气检验'!R135&lt;=9),1.5,2)))</f>
        <v/>
      </c>
      <c r="AY135" s="106" t="str">
        <f>IF('5、主流烟气检验'!R135="","",IF('5、主流烟气检验'!R135&lt;=8,100,IF(AND('5、主流烟气检验'!R135&gt;=9,'5、主流烟气检验'!R135&lt;=12),80,0)))</f>
        <v/>
      </c>
      <c r="AZ135" s="106" t="str">
        <f>IF('5、主流烟气检验'!S135="","",IF(ABS('5、主流烟气检验'!R135-'5、主流烟气检验'!S135)&lt;=AX135,AY135,0))</f>
        <v/>
      </c>
      <c r="BA135" s="78" t="str">
        <f>IF(AZ135="","",IF(AZ135=0,"批否","合格"))</f>
        <v/>
      </c>
      <c r="BB135" s="106" t="str">
        <f>IF('5、主流烟气检验'!T135="","",IF(('5、主流烟气检验'!T135&lt;=0.4),0.1,IF(AND('5、主流烟气检验'!T135&gt;=0.5,'5、主流烟气检验'!T135&lt;=1),0.2,0.3)))</f>
        <v/>
      </c>
      <c r="BC135" s="106" t="str">
        <f>IF('5、主流烟气检验'!U135="","",IF(ABS('5、主流烟气检验'!T135-'5、主流烟气检验'!U135)&lt;=BB135,100,0))</f>
        <v/>
      </c>
      <c r="BD135" s="106" t="str">
        <f>IF('5、主流烟气检验'!V135="","",IF(('5、主流烟气检验'!V135&lt;=4),1,IF(AND('5、主流烟气检验'!V135&gt;=5,'5、主流烟气检验'!V135&lt;=10),2,3)))</f>
        <v/>
      </c>
      <c r="BE135" s="106" t="str">
        <f>IF('5、主流烟气检验'!V135="","",IF('5、主流烟气检验'!V135&lt;=10,100,IF(AND('5、主流烟气检验'!V135&gt;=11,'5、主流烟气检验'!V135&lt;=15),80,0)))</f>
        <v/>
      </c>
      <c r="BF135" s="109" t="str">
        <f>IF('5、主流烟气检验'!W135="","",IF(ABS('5、主流烟气检验'!W135-'5、主流烟气检验'!V135)&lt;=BD135,BE135,0))</f>
        <v/>
      </c>
      <c r="BG135" s="113" t="str">
        <f ca="1" t="shared" si="9"/>
        <v/>
      </c>
    </row>
    <row r="136" ht="14.25" customHeight="1" spans="2:59">
      <c r="B136" s="114" t="str">
        <f>IF('1、包装标识检验'!B136="","",'1、包装标识检验'!B136)</f>
        <v/>
      </c>
      <c r="C136" s="115" t="str">
        <f>IF('1、包装标识检验'!C136="","",'1、包装标识检验'!C136)</f>
        <v/>
      </c>
      <c r="D136" s="115" t="str">
        <f>IF('1、包装标识检验'!D136="","",'1、包装标识检验'!D136)</f>
        <v/>
      </c>
      <c r="E136" s="115" t="str">
        <f>IF('1、包装标识检验'!E136="","",'1、包装标识检验'!E136)</f>
        <v/>
      </c>
      <c r="F136" s="116" t="str">
        <f>IF('1、包装标识检验'!F136="","",'1、包装标识检验'!F136)</f>
        <v/>
      </c>
      <c r="G136" s="115" t="str">
        <f>IF('1、包装标识检验'!G136="","",'1、包装标识检验'!G136)</f>
        <v/>
      </c>
      <c r="H136" s="115" t="str">
        <f>IF('1、包装标识检验'!H136="","",'1、包装标识检验'!H136)</f>
        <v/>
      </c>
      <c r="I136" s="117" t="str">
        <f>IF('1、包装标识检验'!I136="","",'1、包装标识检验'!I136)</f>
        <v/>
      </c>
      <c r="J136" s="118" t="str">
        <f>IF('1、包装标识检验'!J136="合格","合格",IF('1、包装标识检验'!J136="","",IF('1、包装标识检验'!J136="A类","A类，批否",IF('1、包装标识检验'!J136="B类","B类，合格"))))</f>
        <v/>
      </c>
      <c r="K136" s="119" t="str">
        <f>IF('1、包装标识检验'!J136="","",IF('1、包装标识检验'!J136="合格",100,IF('1、包装标识检验'!J136="A类",0,100-综合判定!J136)))</f>
        <v/>
      </c>
      <c r="L136" s="114" t="str">
        <f ca="1">IF(B136="","",100-SUM(综合判定!P136,综合判定!Q136,综合判定!R136,综合判定!S136,综合判定!T136,综合判定!U136,综合判定!W136,综合判定!V136,综合判定!X136,综合判定!Y136,综合判定!Z136,综合判定!AA136,综合判定!AB136,综合判定!AC136,综合判定!AD136,综合判定!AE136,综合判定!AF136,综合判定!AG136,综合判定!AH136,综合判定!AI136,综合判定!AJ136,综合判定!AK136,综合判定!AL136,综合判定!AM136,综合判定!AN136,综合判定!AO136,综合判定!AP136,综合判定!AQ136,综合判定!AR136,综合判定!AS136))</f>
        <v/>
      </c>
      <c r="M136" s="115" t="str">
        <f ca="1">IF(L136="","",IF(L136&gt;=92,"A档水平",IF(AND(L136&gt;=82,L136&lt;92),"B档水平",IF(AND(L136&gt;=70,L136&lt;82),"C档水平","D档水平"))))</f>
        <v/>
      </c>
      <c r="N136" s="115" t="str">
        <f ca="1">IF(L136="","",IF(L136&lt;60,"按GB5606手工判定","合格"))</f>
        <v/>
      </c>
      <c r="O136" s="120"/>
      <c r="P136" s="121" t="str">
        <f>IF('2、物理特性检验'!L136="","",'2、物理特性检验'!L136*0.2)</f>
        <v/>
      </c>
      <c r="Q136" s="122" t="str">
        <f>IF('2、物理特性检验'!O136="","",'2、物理特性检验'!O136*0.5)</f>
        <v/>
      </c>
      <c r="R136" s="122" t="str">
        <f>IF('2、物理特性检验'!R136="","",'2、物理特性检验'!R136*0.2)</f>
        <v/>
      </c>
      <c r="S136" s="122" t="str">
        <f>IF('2、物理特性检验'!U136="","",'2、物理特性检验'!U136*1)</f>
        <v/>
      </c>
      <c r="T136" s="122" t="str">
        <f>IF('2、物理特性检验'!X136="","",'2、物理特性检验'!X136*0.5)</f>
        <v/>
      </c>
      <c r="U136" s="122" t="str">
        <f>IF('2、物理特性检验'!AA136="","",'2、物理特性检验'!AA136*0.2)</f>
        <v/>
      </c>
      <c r="V136" s="95" t="str">
        <f>IF('2、物理特性检验'!AH136="","",IF(('2、物理特性检验'!AH136&gt;13.5)+('2、物理特性检验'!AH136&lt;10.5),6,IF(ABS('2、物理特性检验'!AH136-'2、物理特性检验'!AI136)&gt;1,3,IF(ABS('2、物理特性检验'!AH136-'2、物理特性检验'!AI136)&gt;0.5,2,""))))</f>
        <v/>
      </c>
      <c r="W136" s="122" t="str">
        <f>IF('2、物理特性检验'!AG136="","",'2、物理特性检验'!AG136*15)</f>
        <v/>
      </c>
      <c r="X136" s="95" t="str">
        <f>IF('2、物理特性检验'!AJ136="","",IF(('2、物理特性检验'!AJ136&gt;=3)*('2、物理特性检验'!AL136=0),4,IF(('2、物理特性检验'!AJ136&gt;=3.5)*('2、物理特性检验'!AL136=1),4,"")))</f>
        <v/>
      </c>
      <c r="Y136" s="122" t="str">
        <f>IF('2、物理特性检验'!AK136="","",'2、物理特性检验'!AK136*5)</f>
        <v/>
      </c>
      <c r="Z136" s="123" t="str">
        <f ca="1">IF('3、外观质量检验'!L136="","",SUMIF(外观!$AI:$AJ,'3、外观质量检验'!L136,外观!$AJ:$AJ)*'3、外观质量检验'!M136)</f>
        <v/>
      </c>
      <c r="AA136" s="123" t="str">
        <f ca="1">IF('3、外观质量检验'!O136="","",SUMIF(外观!$AI:$AJ,'3、外观质量检验'!O136,外观!$AJ:$AJ)*'3、外观质量检验'!P136)</f>
        <v/>
      </c>
      <c r="AB136" s="123" t="str">
        <f ca="1">IF('3、外观质量检验'!R136="","",SUMIF(外观!$AI:$AJ,'3、外观质量检验'!R136,外观!$AJ:$AJ)*'3、外观质量检验'!S136)</f>
        <v/>
      </c>
      <c r="AC136" s="123" t="str">
        <f ca="1">IF('3、外观质量检验'!U136="","",SUMIF(外观!$AI:$AJ,'3、外观质量检验'!U136,外观!$AJ:$AJ)*'3、外观质量检验'!V136)</f>
        <v/>
      </c>
      <c r="AD136" s="123" t="str">
        <f ca="1">IF('3、外观质量检验'!X136="","",SUMIF(外观!$AI:$AJ,'3、外观质量检验'!X136,外观!$AJ:$AJ)*'3、外观质量检验'!Y136)</f>
        <v/>
      </c>
      <c r="AE136" s="123" t="str">
        <f ca="1">IF('3、外观质量检验'!AB136="","",SUMIF(外观!$AI:$AJ,'3、外观质量检验'!AB136,外观!$AJ:$AJ)*'3、外观质量检验'!AC136)</f>
        <v/>
      </c>
      <c r="AF136" s="123" t="str">
        <f ca="1">IF('3、外观质量检验'!AE136="","",SUMIF(外观!$AI:$AJ,'3、外观质量检验'!AE136,外观!$AJ:$AJ)*'3、外观质量检验'!AF136)</f>
        <v/>
      </c>
      <c r="AG136" s="123" t="str">
        <f ca="1">IF('3、外观质量检验'!AH136="","",SUMIF(外观!$AI:$AJ,'3、外观质量检验'!AH136,外观!$AJ:$AJ)*'3、外观质量检验'!AI136)</f>
        <v/>
      </c>
      <c r="AH136" s="123" t="str">
        <f ca="1">IF('3、外观质量检验'!AK136="","",SUMIF(外观!$AI:$AJ,'3、外观质量检验'!AK136,外观!$AJ:$AJ)*'3、外观质量检验'!AL136)</f>
        <v/>
      </c>
      <c r="AI136" s="123" t="str">
        <f ca="1">IF('3、外观质量检验'!AN136="","",SUMIF(外观!$AI:$AJ,'3、外观质量检验'!AN136,外观!$AJ:$AJ)*'3、外观质量检验'!AO136)</f>
        <v/>
      </c>
      <c r="AJ136" s="123" t="str">
        <f ca="1">IF('3、外观质量检验'!AR136="","",SUMIF(外观!$AI:$AJ,'3、外观质量检验'!AR136,外观!$AJ:$AJ)*'3、外观质量检验'!AS136)</f>
        <v/>
      </c>
      <c r="AK136" s="123" t="str">
        <f ca="1">IF('3、外观质量检验'!AU136="","",SUMIF(外观!$AI:$AJ,'3、外观质量检验'!AU136,外观!$AJ:$AJ)*'3、外观质量检验'!AV136)</f>
        <v/>
      </c>
      <c r="AL136" s="123" t="str">
        <f ca="1">IF('3、外观质量检验'!AX136="","",SUMIF(外观!$AI:$AJ,'3、外观质量检验'!AX136,外观!$AJ:$AJ)*'3、外观质量检验'!AY136)</f>
        <v/>
      </c>
      <c r="AM136" s="123" t="str">
        <f ca="1">IF('3、外观质量检验'!BA136="","",SUMIF(外观!$AI:$AJ,'3、外观质量检验'!BA136,外观!$AJ:$AJ)*'3、外观质量检验'!BB136)</f>
        <v/>
      </c>
      <c r="AN136" s="123" t="str">
        <f ca="1">IF('3、外观质量检验'!BD136="","",SUMIF(外观!$AI:$AJ,'3、外观质量检验'!BD136,外观!$AJ:$AJ)*'3、外观质量检验'!BE136)</f>
        <v/>
      </c>
      <c r="AO136" s="123" t="str">
        <f ca="1">IF('3、外观质量检验'!BH136="","",SUMIF(外观!$AI:$AJ,'3、外观质量检验'!BH136,外观!$AJ:$AJ)*'3、外观质量检验'!BI136)</f>
        <v/>
      </c>
      <c r="AP136" s="123" t="str">
        <f ca="1">IF('3、外观质量检验'!BK136="","",SUMIF(外观!$AI:$AJ,'3、外观质量检验'!BK136,外观!$AJ:$AJ)*'3、外观质量检验'!BL136)</f>
        <v/>
      </c>
      <c r="AQ136" s="123" t="str">
        <f ca="1">IF('3、外观质量检验'!BN136="","",SUMIF(外观!$AI:$AJ,'3、外观质量检验'!BN136,外观!$AJ:$AJ)*'3、外观质量检验'!BO136)</f>
        <v/>
      </c>
      <c r="AR136" s="123" t="str">
        <f ca="1">IF('3、外观质量检验'!BQ136="","",SUMIF(外观!$AI:$AJ,'3、外观质量检验'!BQ136,外观!$AJ:$AJ)*'3、外观质量检验'!BR136)</f>
        <v/>
      </c>
      <c r="AS136" s="124" t="str">
        <f ca="1">IF('3、外观质量检验'!BT136="","",SUMIF(外观!$AI:$AJ,'3、外观质量检验'!BT136,外观!$AJ:$AJ)*'3、外观质量检验'!BU136)</f>
        <v/>
      </c>
      <c r="AT136" s="125" t="str">
        <f>IF(('4、感官质量检验'!L136="")+('4、感官质量检验'!M136="")+('4、感官质量检验'!N136="")+('4、感官质量检验'!O136="")+('4、感官质量检验'!P136="")+('4、感官质量检验'!Q136=""),"",SUM('4、感官质量检验'!L136:Q136))</f>
        <v/>
      </c>
      <c r="AU136" s="118" t="str">
        <f>IF('4、感官质量检验'!K136="","",'4、感官质量检验'!K136)</f>
        <v/>
      </c>
      <c r="AV136" s="126" t="str">
        <f>IF('4、感官质量检验'!D136="","",IF('4、感官质量检验'!D136="一类",85,IF('4、感官质量检验'!D136="二、三类",75,60)))</f>
        <v/>
      </c>
      <c r="AW136" s="127" t="str">
        <f>IF(AND(综合判定!AT136="",'4、感官质量检验'!K136=""),"",IF(OR('4、感官质量检验'!K136="异味",'4、感官质量检验'!K136="霉变",'4、感官质量检验'!K136="异味及霉变",综合判定!AT136&lt;AV136),"A类缺陷，批否",IF(综合判定!AT136&lt;('4、感官质量检验'!J136-2),"B类","合格")))</f>
        <v/>
      </c>
      <c r="AX136" s="128" t="str">
        <f>IF('5、主流烟气检验'!R136="","",IF(('5、主流烟气检验'!R136&lt;=4),1,IF(AND('5、主流烟气检验'!R136&gt;=5,'5、主流烟气检验'!R136&lt;=9),1.5,2)))</f>
        <v/>
      </c>
      <c r="AY136" s="126" t="str">
        <f>IF('5、主流烟气检验'!R136="","",IF('5、主流烟气检验'!R136&lt;=8,100,IF(AND('5、主流烟气检验'!R136&gt;=9,'5、主流烟气检验'!R136&lt;=12),80,0)))</f>
        <v/>
      </c>
      <c r="AZ136" s="126" t="str">
        <f>IF('5、主流烟气检验'!S136="","",IF(ABS('5、主流烟气检验'!R136-'5、主流烟气检验'!S136)&lt;=AX136,AY136,0))</f>
        <v/>
      </c>
      <c r="BA136" s="115" t="str">
        <f>IF(AZ136="","",IF(AZ136=0,"批否","合格"))</f>
        <v/>
      </c>
      <c r="BB136" s="126" t="str">
        <f>IF('5、主流烟气检验'!T136="","",IF(('5、主流烟气检验'!T136&lt;=0.4),0.1,IF(AND('5、主流烟气检验'!T136&gt;=0.5,'5、主流烟气检验'!T136&lt;=1),0.2,0.3)))</f>
        <v/>
      </c>
      <c r="BC136" s="126" t="str">
        <f>IF('5、主流烟气检验'!U136="","",IF(ABS('5、主流烟气检验'!T136-'5、主流烟气检验'!U136)&lt;=BB136,100,0))</f>
        <v/>
      </c>
      <c r="BD136" s="126" t="str">
        <f>IF('5、主流烟气检验'!V136="","",IF(('5、主流烟气检验'!V136&lt;=4),1,IF(AND('5、主流烟气检验'!V136&gt;=5,'5、主流烟气检验'!V136&lt;=10),2,3)))</f>
        <v/>
      </c>
      <c r="BE136" s="126" t="str">
        <f>IF('5、主流烟气检验'!V136="","",IF('5、主流烟气检验'!V136&lt;=10,100,IF(AND('5、主流烟气检验'!V136&gt;=11,'5、主流烟气检验'!V136&lt;=15),80,0)))</f>
        <v/>
      </c>
      <c r="BF136" s="127" t="str">
        <f>IF('5、主流烟气检验'!W136="","",IF(ABS('5、主流烟气检验'!W136-'5、主流烟气检验'!V136)&lt;=BD136,BE136,0))</f>
        <v/>
      </c>
      <c r="BG136" s="129" t="str">
        <f ca="1" t="shared" si="9"/>
        <v/>
      </c>
    </row>
  </sheetData>
  <sheetProtection autoFilter="0"/>
  <mergeCells count="32">
    <mergeCell ref="B3:I3"/>
    <mergeCell ref="J3:K3"/>
    <mergeCell ref="L3:O3"/>
    <mergeCell ref="AT3:AW3"/>
    <mergeCell ref="AX3:BF3"/>
    <mergeCell ref="N4:O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AT4:AT5"/>
    <mergeCell ref="AU4:AU5"/>
    <mergeCell ref="AV4:AV5"/>
    <mergeCell ref="AW4:AW5"/>
    <mergeCell ref="AX4:AX5"/>
    <mergeCell ref="AY4:AY5"/>
    <mergeCell ref="AZ4:AZ5"/>
    <mergeCell ref="BA4:BA5"/>
    <mergeCell ref="BB4:BB5"/>
    <mergeCell ref="BC4:BC5"/>
    <mergeCell ref="BD4:BD5"/>
    <mergeCell ref="BE4:BE5"/>
    <mergeCell ref="BF4:BF5"/>
    <mergeCell ref="BG3:BG5"/>
  </mergeCells>
  <dataValidations count="1">
    <dataValidation type="list" allowBlank="1" showInputMessage="1" showErrorMessage="1" sqref="O6:O136">
      <formula1>"合格,批否"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8"/>
  </sheetPr>
  <dimension ref="A1:AJ269"/>
  <sheetViews>
    <sheetView workbookViewId="0">
      <selection activeCell="E27" sqref="E27"/>
    </sheetView>
  </sheetViews>
  <sheetFormatPr defaultColWidth="9" defaultRowHeight="15.6"/>
  <cols>
    <col min="1" max="1" width="10.25" customWidth="1"/>
    <col min="35" max="35" width="9.375" style="2" customWidth="1"/>
    <col min="36" max="36" width="9" style="2"/>
  </cols>
  <sheetData>
    <row r="1" ht="23.25" customHeight="1" spans="33:36">
      <c r="AG1" s="24" t="s">
        <v>12</v>
      </c>
      <c r="AI1" s="25" t="s">
        <v>140</v>
      </c>
      <c r="AJ1" s="26" t="s">
        <v>141</v>
      </c>
    </row>
    <row r="2" spans="1:36">
      <c r="A2" s="3" t="s">
        <v>142</v>
      </c>
      <c r="B2" s="4" t="s">
        <v>143</v>
      </c>
      <c r="C2" s="5" t="s">
        <v>144</v>
      </c>
      <c r="D2" s="5" t="s">
        <v>145</v>
      </c>
      <c r="E2" s="5" t="s">
        <v>146</v>
      </c>
      <c r="F2" s="5" t="s">
        <v>147</v>
      </c>
      <c r="G2" s="5" t="s">
        <v>148</v>
      </c>
      <c r="H2" s="5" t="s">
        <v>149</v>
      </c>
      <c r="I2" s="5" t="s">
        <v>150</v>
      </c>
      <c r="J2" s="5" t="s">
        <v>151</v>
      </c>
      <c r="K2" s="5" t="s">
        <v>152</v>
      </c>
      <c r="L2" s="5" t="s">
        <v>153</v>
      </c>
      <c r="M2" s="5" t="s">
        <v>154</v>
      </c>
      <c r="N2" s="5" t="s">
        <v>155</v>
      </c>
      <c r="O2" s="5" t="s">
        <v>156</v>
      </c>
      <c r="P2" s="5"/>
      <c r="Q2" s="5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20"/>
      <c r="AG2" t="s">
        <v>157</v>
      </c>
      <c r="AH2" t="s">
        <v>158</v>
      </c>
      <c r="AI2" s="27" t="s">
        <v>143</v>
      </c>
      <c r="AJ2" s="28">
        <v>15</v>
      </c>
    </row>
    <row r="3" spans="1:36">
      <c r="A3" s="6" t="s">
        <v>159</v>
      </c>
      <c r="B3" s="7" t="s">
        <v>160</v>
      </c>
      <c r="C3" s="8" t="s">
        <v>161</v>
      </c>
      <c r="D3" s="8" t="s">
        <v>162</v>
      </c>
      <c r="E3" s="8" t="s">
        <v>163</v>
      </c>
      <c r="F3" s="8" t="s">
        <v>164</v>
      </c>
      <c r="G3" s="8" t="s">
        <v>165</v>
      </c>
      <c r="H3" s="8" t="s">
        <v>166</v>
      </c>
      <c r="I3" s="8" t="s">
        <v>167</v>
      </c>
      <c r="J3" s="8" t="s">
        <v>168</v>
      </c>
      <c r="K3" s="8" t="s">
        <v>169</v>
      </c>
      <c r="L3" s="8" t="s">
        <v>170</v>
      </c>
      <c r="M3" s="8" t="s">
        <v>171</v>
      </c>
      <c r="N3" s="8" t="s">
        <v>172</v>
      </c>
      <c r="O3" s="8" t="s">
        <v>173</v>
      </c>
      <c r="P3" s="8" t="s">
        <v>174</v>
      </c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21"/>
      <c r="AG3" t="s">
        <v>175</v>
      </c>
      <c r="AI3" s="29" t="s">
        <v>144</v>
      </c>
      <c r="AJ3" s="30">
        <v>15</v>
      </c>
    </row>
    <row r="4" spans="1:36">
      <c r="A4" s="6" t="s">
        <v>176</v>
      </c>
      <c r="B4" s="7" t="s">
        <v>177</v>
      </c>
      <c r="C4" s="8" t="s">
        <v>178</v>
      </c>
      <c r="D4" s="8" t="s">
        <v>179</v>
      </c>
      <c r="E4" s="8" t="s">
        <v>180</v>
      </c>
      <c r="F4" s="8" t="s">
        <v>181</v>
      </c>
      <c r="G4" s="8" t="s">
        <v>182</v>
      </c>
      <c r="H4" s="8" t="s">
        <v>183</v>
      </c>
      <c r="I4" s="8" t="s">
        <v>184</v>
      </c>
      <c r="J4" s="8" t="s">
        <v>185</v>
      </c>
      <c r="K4" s="7" t="s">
        <v>186</v>
      </c>
      <c r="L4" s="8" t="s">
        <v>187</v>
      </c>
      <c r="M4" s="8" t="s">
        <v>188</v>
      </c>
      <c r="N4" s="8" t="s">
        <v>189</v>
      </c>
      <c r="O4" s="8" t="s">
        <v>190</v>
      </c>
      <c r="P4" s="8" t="s">
        <v>191</v>
      </c>
      <c r="Q4" s="8" t="s">
        <v>192</v>
      </c>
      <c r="R4" s="8" t="s">
        <v>193</v>
      </c>
      <c r="S4" s="8" t="s">
        <v>194</v>
      </c>
      <c r="T4" s="8" t="s">
        <v>195</v>
      </c>
      <c r="U4" s="8" t="s">
        <v>196</v>
      </c>
      <c r="V4" s="8" t="s">
        <v>197</v>
      </c>
      <c r="W4" s="8" t="s">
        <v>198</v>
      </c>
      <c r="X4" s="8" t="s">
        <v>199</v>
      </c>
      <c r="Y4" s="10"/>
      <c r="Z4" s="10"/>
      <c r="AA4" s="10"/>
      <c r="AB4" s="10"/>
      <c r="AC4" s="10"/>
      <c r="AD4" s="10"/>
      <c r="AE4" s="21"/>
      <c r="AG4" t="s">
        <v>200</v>
      </c>
      <c r="AI4" s="29" t="s">
        <v>145</v>
      </c>
      <c r="AJ4" s="30">
        <v>15</v>
      </c>
    </row>
    <row r="5" spans="1:36">
      <c r="A5" s="6" t="s">
        <v>201</v>
      </c>
      <c r="B5" s="7" t="s">
        <v>202</v>
      </c>
      <c r="C5" s="8" t="s">
        <v>203</v>
      </c>
      <c r="D5" s="8" t="s">
        <v>204</v>
      </c>
      <c r="E5" s="8" t="s">
        <v>205</v>
      </c>
      <c r="F5" s="8" t="s">
        <v>206</v>
      </c>
      <c r="G5" s="8" t="s">
        <v>207</v>
      </c>
      <c r="H5" s="8" t="s">
        <v>208</v>
      </c>
      <c r="I5" s="8" t="s">
        <v>209</v>
      </c>
      <c r="J5" s="8" t="s">
        <v>210</v>
      </c>
      <c r="K5" s="8"/>
      <c r="L5" s="8"/>
      <c r="M5" s="8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21"/>
      <c r="AG5" t="s">
        <v>211</v>
      </c>
      <c r="AI5" s="29" t="s">
        <v>146</v>
      </c>
      <c r="AJ5" s="30">
        <v>5</v>
      </c>
    </row>
    <row r="6" spans="1:36">
      <c r="A6" s="6" t="s">
        <v>212</v>
      </c>
      <c r="B6" s="7" t="s">
        <v>213</v>
      </c>
      <c r="C6" s="8" t="s">
        <v>214</v>
      </c>
      <c r="D6" s="8" t="s">
        <v>215</v>
      </c>
      <c r="E6" s="8" t="s">
        <v>216</v>
      </c>
      <c r="F6" s="8" t="s">
        <v>217</v>
      </c>
      <c r="G6" s="8" t="s">
        <v>218</v>
      </c>
      <c r="H6" s="8" t="s">
        <v>219</v>
      </c>
      <c r="I6" s="8" t="s">
        <v>220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21"/>
      <c r="AG6" t="s">
        <v>221</v>
      </c>
      <c r="AI6" s="29" t="s">
        <v>147</v>
      </c>
      <c r="AJ6" s="30">
        <v>5</v>
      </c>
    </row>
    <row r="7" spans="1:36">
      <c r="A7" s="9" t="s">
        <v>222</v>
      </c>
      <c r="B7" s="7" t="s">
        <v>223</v>
      </c>
      <c r="C7" s="8" t="s">
        <v>224</v>
      </c>
      <c r="D7" s="8" t="s">
        <v>225</v>
      </c>
      <c r="E7" s="8" t="s">
        <v>226</v>
      </c>
      <c r="F7" s="8" t="s">
        <v>227</v>
      </c>
      <c r="G7" s="8" t="s">
        <v>228</v>
      </c>
      <c r="H7" s="8" t="s">
        <v>229</v>
      </c>
      <c r="I7" s="8" t="s">
        <v>230</v>
      </c>
      <c r="J7" s="8" t="s">
        <v>231</v>
      </c>
      <c r="K7" s="8" t="s">
        <v>232</v>
      </c>
      <c r="L7" s="8" t="s">
        <v>233</v>
      </c>
      <c r="M7" s="8" t="s">
        <v>234</v>
      </c>
      <c r="N7" s="8" t="s">
        <v>235</v>
      </c>
      <c r="O7" s="8" t="s">
        <v>236</v>
      </c>
      <c r="P7" s="8" t="s">
        <v>237</v>
      </c>
      <c r="Q7" s="8" t="s">
        <v>238</v>
      </c>
      <c r="R7" s="8" t="s">
        <v>239</v>
      </c>
      <c r="S7" s="8" t="s">
        <v>240</v>
      </c>
      <c r="T7" s="8" t="s">
        <v>241</v>
      </c>
      <c r="U7" s="8" t="s">
        <v>242</v>
      </c>
      <c r="V7" s="8" t="s">
        <v>243</v>
      </c>
      <c r="W7" s="8" t="s">
        <v>244</v>
      </c>
      <c r="X7" s="8" t="s">
        <v>245</v>
      </c>
      <c r="Y7" s="8" t="s">
        <v>246</v>
      </c>
      <c r="Z7" s="8" t="s">
        <v>247</v>
      </c>
      <c r="AA7" s="8" t="s">
        <v>248</v>
      </c>
      <c r="AB7" s="8" t="s">
        <v>249</v>
      </c>
      <c r="AC7" s="8"/>
      <c r="AD7" s="8"/>
      <c r="AE7" s="22"/>
      <c r="AG7" t="s">
        <v>250</v>
      </c>
      <c r="AI7" s="29" t="s">
        <v>148</v>
      </c>
      <c r="AJ7" s="30">
        <v>2</v>
      </c>
    </row>
    <row r="8" spans="1:36">
      <c r="A8" s="9" t="s">
        <v>251</v>
      </c>
      <c r="B8" s="7" t="s">
        <v>252</v>
      </c>
      <c r="C8" s="8" t="s">
        <v>253</v>
      </c>
      <c r="D8" s="8" t="s">
        <v>254</v>
      </c>
      <c r="E8" s="8" t="s">
        <v>255</v>
      </c>
      <c r="F8" s="8" t="s">
        <v>256</v>
      </c>
      <c r="G8" s="8" t="s">
        <v>257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21"/>
      <c r="AG8" t="s">
        <v>258</v>
      </c>
      <c r="AI8" s="29" t="s">
        <v>149</v>
      </c>
      <c r="AJ8" s="30">
        <v>0.5</v>
      </c>
    </row>
    <row r="9" spans="1:36">
      <c r="A9" s="9" t="s">
        <v>259</v>
      </c>
      <c r="B9" s="7" t="s">
        <v>260</v>
      </c>
      <c r="C9" s="8" t="s">
        <v>261</v>
      </c>
      <c r="D9" s="8" t="s">
        <v>262</v>
      </c>
      <c r="E9" s="8" t="s">
        <v>263</v>
      </c>
      <c r="F9" s="8" t="s">
        <v>264</v>
      </c>
      <c r="G9" s="8" t="s">
        <v>265</v>
      </c>
      <c r="H9" s="8" t="s">
        <v>266</v>
      </c>
      <c r="I9" s="8" t="s">
        <v>267</v>
      </c>
      <c r="J9" s="8" t="s">
        <v>268</v>
      </c>
      <c r="K9" s="8" t="s">
        <v>269</v>
      </c>
      <c r="L9" s="8" t="s">
        <v>270</v>
      </c>
      <c r="M9" s="8" t="s">
        <v>271</v>
      </c>
      <c r="N9" s="8"/>
      <c r="O9" s="8"/>
      <c r="P9" s="8"/>
      <c r="Q9" s="8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21"/>
      <c r="AG9" t="s">
        <v>272</v>
      </c>
      <c r="AI9" s="29" t="s">
        <v>150</v>
      </c>
      <c r="AJ9" s="30">
        <v>0.5</v>
      </c>
    </row>
    <row r="10" spans="1:36">
      <c r="A10" s="9" t="s">
        <v>273</v>
      </c>
      <c r="B10" s="7" t="s">
        <v>274</v>
      </c>
      <c r="C10" s="8" t="s">
        <v>275</v>
      </c>
      <c r="D10" s="8" t="s">
        <v>276</v>
      </c>
      <c r="E10" s="8" t="s">
        <v>277</v>
      </c>
      <c r="F10" s="8" t="s">
        <v>278</v>
      </c>
      <c r="G10" s="8" t="s">
        <v>279</v>
      </c>
      <c r="H10" s="8" t="s">
        <v>280</v>
      </c>
      <c r="I10" s="8" t="s">
        <v>281</v>
      </c>
      <c r="J10" s="8" t="s">
        <v>282</v>
      </c>
      <c r="K10" s="8" t="s">
        <v>283</v>
      </c>
      <c r="L10" s="8"/>
      <c r="M10" s="8"/>
      <c r="N10" s="8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21"/>
      <c r="AG10" t="s">
        <v>284</v>
      </c>
      <c r="AI10" s="29" t="s">
        <v>151</v>
      </c>
      <c r="AJ10" s="30">
        <v>0.2</v>
      </c>
    </row>
    <row r="11" spans="1:36">
      <c r="A11" s="9" t="s">
        <v>285</v>
      </c>
      <c r="B11" s="7" t="s">
        <v>286</v>
      </c>
      <c r="C11" s="8" t="s">
        <v>287</v>
      </c>
      <c r="D11" s="8" t="s">
        <v>288</v>
      </c>
      <c r="E11" s="8" t="s">
        <v>289</v>
      </c>
      <c r="F11" s="8" t="s">
        <v>290</v>
      </c>
      <c r="G11" s="8" t="s">
        <v>291</v>
      </c>
      <c r="H11" s="8" t="s">
        <v>292</v>
      </c>
      <c r="I11" s="8" t="s">
        <v>293</v>
      </c>
      <c r="J11" s="8" t="s">
        <v>294</v>
      </c>
      <c r="K11" s="8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21"/>
      <c r="AG11" t="s">
        <v>295</v>
      </c>
      <c r="AI11" s="29" t="s">
        <v>152</v>
      </c>
      <c r="AJ11" s="30">
        <v>0.2</v>
      </c>
    </row>
    <row r="12" spans="1:36">
      <c r="A12" s="9" t="s">
        <v>296</v>
      </c>
      <c r="B12" s="7" t="s">
        <v>297</v>
      </c>
      <c r="C12" s="8" t="s">
        <v>298</v>
      </c>
      <c r="D12" s="8" t="s">
        <v>299</v>
      </c>
      <c r="E12" s="8" t="s">
        <v>300</v>
      </c>
      <c r="F12" s="8" t="s">
        <v>301</v>
      </c>
      <c r="G12" s="8" t="s">
        <v>302</v>
      </c>
      <c r="H12" s="8" t="s">
        <v>303</v>
      </c>
      <c r="I12" s="8" t="s">
        <v>304</v>
      </c>
      <c r="J12" s="8" t="s">
        <v>305</v>
      </c>
      <c r="K12" s="8" t="s">
        <v>306</v>
      </c>
      <c r="L12" s="8" t="s">
        <v>307</v>
      </c>
      <c r="M12" s="8" t="s">
        <v>308</v>
      </c>
      <c r="N12" s="8" t="s">
        <v>309</v>
      </c>
      <c r="O12" s="8" t="s">
        <v>310</v>
      </c>
      <c r="P12" s="8" t="s">
        <v>311</v>
      </c>
      <c r="Q12" s="8" t="s">
        <v>312</v>
      </c>
      <c r="R12" s="8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21"/>
      <c r="AG12" t="s">
        <v>313</v>
      </c>
      <c r="AI12" s="29" t="s">
        <v>153</v>
      </c>
      <c r="AJ12" s="30">
        <v>0.2</v>
      </c>
    </row>
    <row r="13" spans="1:36">
      <c r="A13" s="9" t="s">
        <v>314</v>
      </c>
      <c r="B13" s="7" t="s">
        <v>315</v>
      </c>
      <c r="C13" s="8" t="s">
        <v>316</v>
      </c>
      <c r="D13" s="8" t="s">
        <v>317</v>
      </c>
      <c r="E13" s="8" t="s">
        <v>318</v>
      </c>
      <c r="F13" s="8" t="s">
        <v>319</v>
      </c>
      <c r="G13" s="8" t="s">
        <v>320</v>
      </c>
      <c r="H13" s="8" t="s">
        <v>321</v>
      </c>
      <c r="I13" s="8" t="s">
        <v>322</v>
      </c>
      <c r="J13" s="8" t="s">
        <v>323</v>
      </c>
      <c r="K13" s="8" t="s">
        <v>324</v>
      </c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21"/>
      <c r="AG13" t="s">
        <v>325</v>
      </c>
      <c r="AI13" s="29" t="s">
        <v>154</v>
      </c>
      <c r="AJ13" s="30">
        <v>0.2</v>
      </c>
    </row>
    <row r="14" spans="1:36">
      <c r="A14" s="9" t="s">
        <v>326</v>
      </c>
      <c r="B14" s="7" t="s">
        <v>327</v>
      </c>
      <c r="C14" s="7" t="s">
        <v>328</v>
      </c>
      <c r="D14" s="7" t="s">
        <v>329</v>
      </c>
      <c r="E14" s="7" t="s">
        <v>330</v>
      </c>
      <c r="F14" s="7" t="s">
        <v>331</v>
      </c>
      <c r="G14" s="8" t="s">
        <v>332</v>
      </c>
      <c r="H14" s="8" t="s">
        <v>333</v>
      </c>
      <c r="I14" s="8" t="s">
        <v>334</v>
      </c>
      <c r="J14" s="8" t="s">
        <v>335</v>
      </c>
      <c r="K14" s="8" t="s">
        <v>336</v>
      </c>
      <c r="L14" s="8" t="s">
        <v>337</v>
      </c>
      <c r="M14" s="8" t="s">
        <v>338</v>
      </c>
      <c r="N14" s="8" t="s">
        <v>339</v>
      </c>
      <c r="O14" s="8" t="s">
        <v>340</v>
      </c>
      <c r="P14" s="8" t="s">
        <v>341</v>
      </c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21"/>
      <c r="AG14" t="s">
        <v>342</v>
      </c>
      <c r="AI14" s="29" t="s">
        <v>155</v>
      </c>
      <c r="AJ14" s="30">
        <v>0.2</v>
      </c>
    </row>
    <row r="15" ht="16.35" spans="1:36">
      <c r="A15" s="11" t="s">
        <v>343</v>
      </c>
      <c r="B15" s="7" t="s">
        <v>344</v>
      </c>
      <c r="C15" s="8" t="s">
        <v>345</v>
      </c>
      <c r="D15" s="8" t="s">
        <v>346</v>
      </c>
      <c r="E15" s="8" t="s">
        <v>347</v>
      </c>
      <c r="F15" s="8" t="s">
        <v>348</v>
      </c>
      <c r="G15" s="8" t="s">
        <v>349</v>
      </c>
      <c r="H15" s="8" t="s">
        <v>350</v>
      </c>
      <c r="I15" s="8" t="s">
        <v>351</v>
      </c>
      <c r="J15" s="8" t="s">
        <v>352</v>
      </c>
      <c r="K15" s="8" t="s">
        <v>353</v>
      </c>
      <c r="L15" s="8"/>
      <c r="M15" s="8"/>
      <c r="N15" s="8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21"/>
      <c r="AG15" t="s">
        <v>354</v>
      </c>
      <c r="AI15" s="31" t="s">
        <v>156</v>
      </c>
      <c r="AJ15" s="32">
        <v>0.2</v>
      </c>
    </row>
    <row r="16" spans="1:36">
      <c r="A16" s="12" t="s">
        <v>355</v>
      </c>
      <c r="B16" s="7" t="s">
        <v>356</v>
      </c>
      <c r="C16" s="8" t="s">
        <v>357</v>
      </c>
      <c r="D16" s="8" t="s">
        <v>358</v>
      </c>
      <c r="E16" s="8" t="s">
        <v>359</v>
      </c>
      <c r="F16" s="8" t="s">
        <v>360</v>
      </c>
      <c r="G16" s="8" t="s">
        <v>361</v>
      </c>
      <c r="H16" s="8" t="s">
        <v>362</v>
      </c>
      <c r="I16" s="10"/>
      <c r="J16" s="8"/>
      <c r="K16" s="8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21"/>
      <c r="AG16" t="s">
        <v>363</v>
      </c>
      <c r="AI16" s="27" t="s">
        <v>160</v>
      </c>
      <c r="AJ16" s="28">
        <v>15</v>
      </c>
    </row>
    <row r="17" spans="1:36">
      <c r="A17" s="11" t="s">
        <v>364</v>
      </c>
      <c r="B17" s="7" t="s">
        <v>365</v>
      </c>
      <c r="C17" s="8" t="s">
        <v>366</v>
      </c>
      <c r="D17" s="8" t="s">
        <v>367</v>
      </c>
      <c r="E17" s="8" t="s">
        <v>368</v>
      </c>
      <c r="F17" s="8" t="s">
        <v>369</v>
      </c>
      <c r="G17" s="8" t="s">
        <v>370</v>
      </c>
      <c r="H17" s="8" t="s">
        <v>371</v>
      </c>
      <c r="I17" s="8" t="s">
        <v>372</v>
      </c>
      <c r="J17" s="8" t="s">
        <v>373</v>
      </c>
      <c r="K17" s="8" t="s">
        <v>374</v>
      </c>
      <c r="L17" s="8" t="s">
        <v>375</v>
      </c>
      <c r="M17" s="8" t="s">
        <v>376</v>
      </c>
      <c r="N17" s="8" t="s">
        <v>377</v>
      </c>
      <c r="O17" s="8" t="s">
        <v>378</v>
      </c>
      <c r="P17" s="8" t="s">
        <v>379</v>
      </c>
      <c r="Q17" s="8" t="s">
        <v>380</v>
      </c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21"/>
      <c r="AG17" t="s">
        <v>381</v>
      </c>
      <c r="AI17" s="29" t="s">
        <v>161</v>
      </c>
      <c r="AJ17" s="30">
        <v>15</v>
      </c>
    </row>
    <row r="18" spans="1:36">
      <c r="A18" s="11" t="s">
        <v>382</v>
      </c>
      <c r="B18" s="7" t="s">
        <v>383</v>
      </c>
      <c r="C18" s="8" t="s">
        <v>384</v>
      </c>
      <c r="D18" s="8" t="s">
        <v>385</v>
      </c>
      <c r="E18" s="8" t="s">
        <v>386</v>
      </c>
      <c r="F18" s="8" t="s">
        <v>387</v>
      </c>
      <c r="G18" s="8" t="s">
        <v>388</v>
      </c>
      <c r="H18" s="8" t="s">
        <v>389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21"/>
      <c r="AG18" t="s">
        <v>390</v>
      </c>
      <c r="AI18" s="29" t="s">
        <v>162</v>
      </c>
      <c r="AJ18" s="30">
        <v>15</v>
      </c>
    </row>
    <row r="19" spans="1:36">
      <c r="A19" s="11" t="s">
        <v>391</v>
      </c>
      <c r="B19" s="7" t="s">
        <v>392</v>
      </c>
      <c r="C19" s="8" t="s">
        <v>393</v>
      </c>
      <c r="D19" s="8" t="s">
        <v>394</v>
      </c>
      <c r="E19" s="8" t="s">
        <v>395</v>
      </c>
      <c r="F19" s="8" t="s">
        <v>396</v>
      </c>
      <c r="G19" s="8" t="s">
        <v>397</v>
      </c>
      <c r="H19" s="8" t="s">
        <v>398</v>
      </c>
      <c r="I19" s="8" t="s">
        <v>399</v>
      </c>
      <c r="J19" s="8" t="s">
        <v>400</v>
      </c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21"/>
      <c r="AG19" t="s">
        <v>401</v>
      </c>
      <c r="AI19" s="29" t="s">
        <v>163</v>
      </c>
      <c r="AJ19" s="30">
        <v>15</v>
      </c>
    </row>
    <row r="20" spans="1:36">
      <c r="A20" s="13" t="s">
        <v>402</v>
      </c>
      <c r="B20" s="7" t="s">
        <v>403</v>
      </c>
      <c r="C20" s="8" t="s">
        <v>404</v>
      </c>
      <c r="D20" s="8" t="s">
        <v>405</v>
      </c>
      <c r="E20" s="8" t="s">
        <v>406</v>
      </c>
      <c r="F20" s="8" t="s">
        <v>407</v>
      </c>
      <c r="G20" s="8" t="s">
        <v>408</v>
      </c>
      <c r="H20" s="8" t="s">
        <v>409</v>
      </c>
      <c r="I20" s="8"/>
      <c r="J20" s="8"/>
      <c r="K20" s="8"/>
      <c r="L20" s="8"/>
      <c r="M20" s="8"/>
      <c r="N20" s="8"/>
      <c r="O20" s="18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21"/>
      <c r="AG20" t="s">
        <v>410</v>
      </c>
      <c r="AI20" s="29" t="s">
        <v>164</v>
      </c>
      <c r="AJ20" s="30">
        <v>5</v>
      </c>
    </row>
    <row r="21" spans="1:36">
      <c r="A21" s="13" t="s">
        <v>411</v>
      </c>
      <c r="B21" s="7" t="s">
        <v>412</v>
      </c>
      <c r="C21" s="8" t="s">
        <v>413</v>
      </c>
      <c r="D21" s="8" t="s">
        <v>414</v>
      </c>
      <c r="E21" s="8" t="s">
        <v>415</v>
      </c>
      <c r="F21" s="8" t="s">
        <v>416</v>
      </c>
      <c r="G21" s="8" t="s">
        <v>417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21"/>
      <c r="AG21" t="s">
        <v>418</v>
      </c>
      <c r="AI21" s="29" t="s">
        <v>165</v>
      </c>
      <c r="AJ21" s="30">
        <v>5</v>
      </c>
    </row>
    <row r="22" spans="1:36">
      <c r="A22" s="14" t="s">
        <v>419</v>
      </c>
      <c r="B22" s="15" t="s">
        <v>420</v>
      </c>
      <c r="C22" s="16" t="s">
        <v>421</v>
      </c>
      <c r="D22" s="16" t="s">
        <v>422</v>
      </c>
      <c r="E22" s="16" t="s">
        <v>423</v>
      </c>
      <c r="F22" s="16"/>
      <c r="G22" s="16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23"/>
      <c r="AI22" s="29" t="s">
        <v>166</v>
      </c>
      <c r="AJ22" s="30">
        <v>5</v>
      </c>
    </row>
    <row r="23" spans="35:36">
      <c r="AI23" s="29" t="s">
        <v>167</v>
      </c>
      <c r="AJ23" s="30">
        <v>1</v>
      </c>
    </row>
    <row r="24" ht="18.75" customHeight="1" spans="35:36">
      <c r="AI24" s="29" t="s">
        <v>168</v>
      </c>
      <c r="AJ24" s="30">
        <v>0.5</v>
      </c>
    </row>
    <row r="25" spans="35:36">
      <c r="AI25" s="29" t="s">
        <v>169</v>
      </c>
      <c r="AJ25" s="30">
        <v>0.5</v>
      </c>
    </row>
    <row r="26" spans="35:36">
      <c r="AI26" s="29" t="s">
        <v>170</v>
      </c>
      <c r="AJ26" s="30">
        <v>0.5</v>
      </c>
    </row>
    <row r="27" spans="35:36">
      <c r="AI27" s="29" t="s">
        <v>171</v>
      </c>
      <c r="AJ27" s="30">
        <v>0.5</v>
      </c>
    </row>
    <row r="28" spans="35:36">
      <c r="AI28" s="29" t="s">
        <v>172</v>
      </c>
      <c r="AJ28" s="30">
        <v>0.5</v>
      </c>
    </row>
    <row r="29" spans="35:36">
      <c r="AI29" s="29" t="s">
        <v>173</v>
      </c>
      <c r="AJ29" s="30">
        <v>0.5</v>
      </c>
    </row>
    <row r="30" ht="16.35" spans="35:36">
      <c r="AI30" s="31" t="s">
        <v>174</v>
      </c>
      <c r="AJ30" s="32">
        <v>0.2</v>
      </c>
    </row>
    <row r="31" spans="35:36">
      <c r="AI31" s="27" t="s">
        <v>177</v>
      </c>
      <c r="AJ31" s="28">
        <v>10</v>
      </c>
    </row>
    <row r="32" spans="35:36">
      <c r="AI32" s="29" t="s">
        <v>178</v>
      </c>
      <c r="AJ32" s="30">
        <v>15</v>
      </c>
    </row>
    <row r="33" spans="35:36">
      <c r="AI33" s="29" t="s">
        <v>179</v>
      </c>
      <c r="AJ33" s="30">
        <v>5</v>
      </c>
    </row>
    <row r="34" spans="35:36">
      <c r="AI34" s="29" t="s">
        <v>180</v>
      </c>
      <c r="AJ34" s="30">
        <v>5</v>
      </c>
    </row>
    <row r="35" spans="35:36">
      <c r="AI35" s="29" t="s">
        <v>181</v>
      </c>
      <c r="AJ35" s="30">
        <v>5</v>
      </c>
    </row>
    <row r="36" spans="35:36">
      <c r="AI36" s="29" t="s">
        <v>182</v>
      </c>
      <c r="AJ36" s="30">
        <v>2</v>
      </c>
    </row>
    <row r="37" spans="35:36">
      <c r="AI37" s="29" t="s">
        <v>183</v>
      </c>
      <c r="AJ37" s="30">
        <v>2</v>
      </c>
    </row>
    <row r="38" spans="35:36">
      <c r="AI38" s="29" t="s">
        <v>184</v>
      </c>
      <c r="AJ38" s="30">
        <v>2</v>
      </c>
    </row>
    <row r="39" spans="35:36">
      <c r="AI39" s="29" t="s">
        <v>185</v>
      </c>
      <c r="AJ39" s="30">
        <v>2</v>
      </c>
    </row>
    <row r="40" spans="35:36">
      <c r="AI40" s="29" t="s">
        <v>186</v>
      </c>
      <c r="AJ40" s="30">
        <v>2</v>
      </c>
    </row>
    <row r="41" spans="35:36">
      <c r="AI41" s="29" t="s">
        <v>187</v>
      </c>
      <c r="AJ41" s="30">
        <v>2</v>
      </c>
    </row>
    <row r="42" spans="35:36">
      <c r="AI42" s="29" t="s">
        <v>188</v>
      </c>
      <c r="AJ42" s="30">
        <v>2</v>
      </c>
    </row>
    <row r="43" spans="35:36">
      <c r="AI43" s="29" t="s">
        <v>189</v>
      </c>
      <c r="AJ43" s="30">
        <v>0.5</v>
      </c>
    </row>
    <row r="44" spans="35:36">
      <c r="AI44" s="29" t="s">
        <v>190</v>
      </c>
      <c r="AJ44" s="30">
        <v>0.5</v>
      </c>
    </row>
    <row r="45" spans="35:36">
      <c r="AI45" s="29" t="s">
        <v>191</v>
      </c>
      <c r="AJ45" s="30">
        <v>0.5</v>
      </c>
    </row>
    <row r="46" spans="35:36">
      <c r="AI46" s="29" t="s">
        <v>192</v>
      </c>
      <c r="AJ46" s="30">
        <v>0.5</v>
      </c>
    </row>
    <row r="47" spans="35:36">
      <c r="AI47" s="29" t="s">
        <v>193</v>
      </c>
      <c r="AJ47" s="30">
        <v>0.2</v>
      </c>
    </row>
    <row r="48" spans="35:36">
      <c r="AI48" s="29" t="s">
        <v>194</v>
      </c>
      <c r="AJ48" s="30">
        <v>0.2</v>
      </c>
    </row>
    <row r="49" spans="35:36">
      <c r="AI49" s="29" t="s">
        <v>195</v>
      </c>
      <c r="AJ49" s="30">
        <v>0.2</v>
      </c>
    </row>
    <row r="50" spans="35:36">
      <c r="AI50" s="29" t="s">
        <v>196</v>
      </c>
      <c r="AJ50" s="30">
        <v>0.2</v>
      </c>
    </row>
    <row r="51" spans="35:36">
      <c r="AI51" s="29" t="s">
        <v>197</v>
      </c>
      <c r="AJ51" s="30">
        <v>0.2</v>
      </c>
    </row>
    <row r="52" spans="35:36">
      <c r="AI52" s="29" t="s">
        <v>198</v>
      </c>
      <c r="AJ52" s="30">
        <v>0.2</v>
      </c>
    </row>
    <row r="53" ht="16.35" spans="35:36">
      <c r="AI53" s="31" t="s">
        <v>199</v>
      </c>
      <c r="AJ53" s="32">
        <v>0.2</v>
      </c>
    </row>
    <row r="54" spans="35:36">
      <c r="AI54" s="27" t="s">
        <v>202</v>
      </c>
      <c r="AJ54" s="28">
        <v>5</v>
      </c>
    </row>
    <row r="55" spans="35:36">
      <c r="AI55" s="29" t="s">
        <v>203</v>
      </c>
      <c r="AJ55" s="30">
        <v>5</v>
      </c>
    </row>
    <row r="56" spans="35:36">
      <c r="AI56" s="29" t="s">
        <v>204</v>
      </c>
      <c r="AJ56" s="30">
        <v>5</v>
      </c>
    </row>
    <row r="57" spans="35:36">
      <c r="AI57" s="29" t="s">
        <v>205</v>
      </c>
      <c r="AJ57" s="30">
        <v>0.5</v>
      </c>
    </row>
    <row r="58" spans="35:36">
      <c r="AI58" s="29" t="s">
        <v>206</v>
      </c>
      <c r="AJ58" s="30">
        <v>0.5</v>
      </c>
    </row>
    <row r="59" spans="35:36">
      <c r="AI59" s="29" t="s">
        <v>207</v>
      </c>
      <c r="AJ59" s="30">
        <v>0.5</v>
      </c>
    </row>
    <row r="60" spans="35:36">
      <c r="AI60" s="29" t="s">
        <v>208</v>
      </c>
      <c r="AJ60" s="30">
        <v>0.5</v>
      </c>
    </row>
    <row r="61" spans="35:36">
      <c r="AI61" s="29" t="s">
        <v>209</v>
      </c>
      <c r="AJ61" s="30">
        <v>0.2</v>
      </c>
    </row>
    <row r="62" ht="16.35" spans="35:36">
      <c r="AI62" s="31" t="s">
        <v>210</v>
      </c>
      <c r="AJ62" s="32">
        <v>0.2</v>
      </c>
    </row>
    <row r="63" spans="35:36">
      <c r="AI63" s="27" t="s">
        <v>213</v>
      </c>
      <c r="AJ63" s="28">
        <v>5</v>
      </c>
    </row>
    <row r="64" spans="35:36">
      <c r="AI64" s="29" t="s">
        <v>214</v>
      </c>
      <c r="AJ64" s="30">
        <v>5</v>
      </c>
    </row>
    <row r="65" spans="35:36">
      <c r="AI65" s="29" t="s">
        <v>215</v>
      </c>
      <c r="AJ65" s="30">
        <v>0.5</v>
      </c>
    </row>
    <row r="66" spans="35:36">
      <c r="AI66" s="29" t="s">
        <v>216</v>
      </c>
      <c r="AJ66" s="30">
        <v>0.5</v>
      </c>
    </row>
    <row r="67" spans="35:36">
      <c r="AI67" s="29" t="s">
        <v>217</v>
      </c>
      <c r="AJ67" s="30">
        <v>0.2</v>
      </c>
    </row>
    <row r="68" spans="35:36">
      <c r="AI68" s="29" t="s">
        <v>218</v>
      </c>
      <c r="AJ68" s="30">
        <v>0.2</v>
      </c>
    </row>
    <row r="69" spans="35:36">
      <c r="AI69" s="29" t="s">
        <v>219</v>
      </c>
      <c r="AJ69" s="30">
        <v>0.2</v>
      </c>
    </row>
    <row r="70" ht="16.35" spans="35:36">
      <c r="AI70" s="33" t="s">
        <v>220</v>
      </c>
      <c r="AJ70" s="34">
        <v>0.2</v>
      </c>
    </row>
    <row r="71" ht="16.35" spans="35:36">
      <c r="AI71" s="35" t="s">
        <v>223</v>
      </c>
      <c r="AJ71" s="36">
        <v>41</v>
      </c>
    </row>
    <row r="72" spans="35:36">
      <c r="AI72" s="37" t="s">
        <v>224</v>
      </c>
      <c r="AJ72" s="38">
        <v>10</v>
      </c>
    </row>
    <row r="73" spans="35:36">
      <c r="AI73" s="37" t="s">
        <v>225</v>
      </c>
      <c r="AJ73" s="38">
        <v>10</v>
      </c>
    </row>
    <row r="74" spans="35:36">
      <c r="AI74" s="37" t="s">
        <v>226</v>
      </c>
      <c r="AJ74" s="38">
        <v>5</v>
      </c>
    </row>
    <row r="75" spans="35:36">
      <c r="AI75" s="37" t="s">
        <v>227</v>
      </c>
      <c r="AJ75" s="38">
        <v>2</v>
      </c>
    </row>
    <row r="76" spans="35:36">
      <c r="AI76" s="37" t="s">
        <v>228</v>
      </c>
      <c r="AJ76" s="38">
        <v>2</v>
      </c>
    </row>
    <row r="77" spans="35:36">
      <c r="AI77" s="37" t="s">
        <v>229</v>
      </c>
      <c r="AJ77" s="38">
        <v>2</v>
      </c>
    </row>
    <row r="78" spans="35:36">
      <c r="AI78" s="37" t="s">
        <v>230</v>
      </c>
      <c r="AJ78" s="38">
        <v>5</v>
      </c>
    </row>
    <row r="79" spans="35:36">
      <c r="AI79" s="37" t="s">
        <v>231</v>
      </c>
      <c r="AJ79" s="38">
        <v>5</v>
      </c>
    </row>
    <row r="80" spans="35:36">
      <c r="AI80" s="37" t="s">
        <v>232</v>
      </c>
      <c r="AJ80" s="38">
        <v>5</v>
      </c>
    </row>
    <row r="81" spans="35:36">
      <c r="AI81" s="37" t="s">
        <v>233</v>
      </c>
      <c r="AJ81" s="38">
        <v>1.5</v>
      </c>
    </row>
    <row r="82" spans="35:36">
      <c r="AI82" s="37" t="s">
        <v>234</v>
      </c>
      <c r="AJ82" s="38">
        <v>1.5</v>
      </c>
    </row>
    <row r="83" spans="35:36">
      <c r="AI83" s="37" t="s">
        <v>235</v>
      </c>
      <c r="AJ83" s="38">
        <v>1.5</v>
      </c>
    </row>
    <row r="84" spans="35:36">
      <c r="AI84" s="37" t="s">
        <v>236</v>
      </c>
      <c r="AJ84" s="38">
        <v>1.5</v>
      </c>
    </row>
    <row r="85" spans="35:36">
      <c r="AI85" s="37" t="s">
        <v>237</v>
      </c>
      <c r="AJ85" s="38">
        <v>1.5</v>
      </c>
    </row>
    <row r="86" spans="35:36">
      <c r="AI86" s="37" t="s">
        <v>238</v>
      </c>
      <c r="AJ86" s="38">
        <v>1.5</v>
      </c>
    </row>
    <row r="87" spans="35:36">
      <c r="AI87" s="37" t="s">
        <v>239</v>
      </c>
      <c r="AJ87" s="38">
        <v>1.5</v>
      </c>
    </row>
    <row r="88" spans="35:36">
      <c r="AI88" s="37" t="s">
        <v>240</v>
      </c>
      <c r="AJ88" s="38">
        <v>1.5</v>
      </c>
    </row>
    <row r="89" spans="35:36">
      <c r="AI89" s="37" t="s">
        <v>241</v>
      </c>
      <c r="AJ89" s="38">
        <v>1</v>
      </c>
    </row>
    <row r="90" spans="35:36">
      <c r="AI90" s="37" t="s">
        <v>242</v>
      </c>
      <c r="AJ90" s="38">
        <v>1</v>
      </c>
    </row>
    <row r="91" spans="35:36">
      <c r="AI91" s="37" t="s">
        <v>243</v>
      </c>
      <c r="AJ91" s="38">
        <v>1</v>
      </c>
    </row>
    <row r="92" spans="35:36">
      <c r="AI92" s="37" t="s">
        <v>244</v>
      </c>
      <c r="AJ92" s="38">
        <v>1</v>
      </c>
    </row>
    <row r="93" spans="35:36">
      <c r="AI93" s="37" t="s">
        <v>245</v>
      </c>
      <c r="AJ93" s="38">
        <v>1</v>
      </c>
    </row>
    <row r="94" spans="35:36">
      <c r="AI94" s="37" t="s">
        <v>246</v>
      </c>
      <c r="AJ94" s="38">
        <v>1</v>
      </c>
    </row>
    <row r="95" spans="35:36">
      <c r="AI95" s="37" t="s">
        <v>247</v>
      </c>
      <c r="AJ95" s="38">
        <v>1</v>
      </c>
    </row>
    <row r="96" spans="35:36">
      <c r="AI96" s="37" t="s">
        <v>248</v>
      </c>
      <c r="AJ96" s="38">
        <v>1</v>
      </c>
    </row>
    <row r="97" ht="16.35" spans="35:36">
      <c r="AI97" s="39" t="s">
        <v>249</v>
      </c>
      <c r="AJ97" s="40">
        <v>1</v>
      </c>
    </row>
    <row r="98" spans="35:36">
      <c r="AI98" s="41" t="s">
        <v>252</v>
      </c>
      <c r="AJ98" s="42">
        <v>5</v>
      </c>
    </row>
    <row r="99" spans="35:36">
      <c r="AI99" s="37" t="s">
        <v>253</v>
      </c>
      <c r="AJ99" s="38">
        <v>1.5</v>
      </c>
    </row>
    <row r="100" spans="35:36">
      <c r="AI100" s="37" t="s">
        <v>254</v>
      </c>
      <c r="AJ100" s="38">
        <v>1.5</v>
      </c>
    </row>
    <row r="101" spans="35:36">
      <c r="AI101" s="37" t="s">
        <v>255</v>
      </c>
      <c r="AJ101" s="38">
        <v>1</v>
      </c>
    </row>
    <row r="102" spans="35:36">
      <c r="AI102" s="37" t="s">
        <v>256</v>
      </c>
      <c r="AJ102" s="38">
        <v>1</v>
      </c>
    </row>
    <row r="103" ht="16.35" spans="35:36">
      <c r="AI103" s="39" t="s">
        <v>257</v>
      </c>
      <c r="AJ103" s="40">
        <v>1</v>
      </c>
    </row>
    <row r="104" spans="35:36">
      <c r="AI104" s="41" t="s">
        <v>260</v>
      </c>
      <c r="AJ104" s="42">
        <v>5</v>
      </c>
    </row>
    <row r="105" spans="35:36">
      <c r="AI105" s="37" t="s">
        <v>261</v>
      </c>
      <c r="AJ105" s="38">
        <v>5</v>
      </c>
    </row>
    <row r="106" spans="35:36">
      <c r="AI106" s="37" t="s">
        <v>262</v>
      </c>
      <c r="AJ106" s="38">
        <v>2</v>
      </c>
    </row>
    <row r="107" spans="35:36">
      <c r="AI107" s="37" t="s">
        <v>263</v>
      </c>
      <c r="AJ107" s="38">
        <v>2</v>
      </c>
    </row>
    <row r="108" spans="35:36">
      <c r="AI108" s="37" t="s">
        <v>264</v>
      </c>
      <c r="AJ108" s="38">
        <v>1.5</v>
      </c>
    </row>
    <row r="109" spans="35:36">
      <c r="AI109" s="37" t="s">
        <v>265</v>
      </c>
      <c r="AJ109" s="38">
        <v>1.5</v>
      </c>
    </row>
    <row r="110" spans="35:36">
      <c r="AI110" s="37" t="s">
        <v>266</v>
      </c>
      <c r="AJ110" s="38">
        <v>1.5</v>
      </c>
    </row>
    <row r="111" spans="35:36">
      <c r="AI111" s="37" t="s">
        <v>267</v>
      </c>
      <c r="AJ111" s="38">
        <v>1.5</v>
      </c>
    </row>
    <row r="112" spans="35:36">
      <c r="AI112" s="37" t="s">
        <v>268</v>
      </c>
      <c r="AJ112" s="38">
        <v>1.5</v>
      </c>
    </row>
    <row r="113" spans="35:36">
      <c r="AI113" s="37" t="s">
        <v>269</v>
      </c>
      <c r="AJ113" s="38">
        <v>1</v>
      </c>
    </row>
    <row r="114" spans="35:36">
      <c r="AI114" s="37" t="s">
        <v>270</v>
      </c>
      <c r="AJ114" s="38">
        <v>1</v>
      </c>
    </row>
    <row r="115" ht="16.35" spans="35:36">
      <c r="AI115" s="39" t="s">
        <v>271</v>
      </c>
      <c r="AJ115" s="40">
        <v>1</v>
      </c>
    </row>
    <row r="116" spans="35:36">
      <c r="AI116" s="41" t="s">
        <v>274</v>
      </c>
      <c r="AJ116" s="42">
        <v>5</v>
      </c>
    </row>
    <row r="117" spans="35:36">
      <c r="AI117" s="37" t="s">
        <v>275</v>
      </c>
      <c r="AJ117" s="38">
        <v>5</v>
      </c>
    </row>
    <row r="118" spans="35:36">
      <c r="AI118" s="37" t="s">
        <v>276</v>
      </c>
      <c r="AJ118" s="38">
        <v>5</v>
      </c>
    </row>
    <row r="119" spans="35:36">
      <c r="AI119" s="37" t="s">
        <v>277</v>
      </c>
      <c r="AJ119" s="38">
        <v>5</v>
      </c>
    </row>
    <row r="120" spans="35:36">
      <c r="AI120" s="37" t="s">
        <v>278</v>
      </c>
      <c r="AJ120" s="38">
        <v>2</v>
      </c>
    </row>
    <row r="121" spans="35:36">
      <c r="AI121" s="37" t="s">
        <v>279</v>
      </c>
      <c r="AJ121" s="38">
        <v>1.5</v>
      </c>
    </row>
    <row r="122" spans="35:36">
      <c r="AI122" s="37" t="s">
        <v>280</v>
      </c>
      <c r="AJ122" s="38">
        <v>1</v>
      </c>
    </row>
    <row r="123" spans="35:36">
      <c r="AI123" s="37" t="s">
        <v>281</v>
      </c>
      <c r="AJ123" s="38">
        <v>1</v>
      </c>
    </row>
    <row r="124" spans="35:36">
      <c r="AI124" s="37" t="s">
        <v>282</v>
      </c>
      <c r="AJ124" s="38">
        <v>1</v>
      </c>
    </row>
    <row r="125" ht="16.35" spans="35:36">
      <c r="AI125" s="39" t="s">
        <v>283</v>
      </c>
      <c r="AJ125" s="40">
        <v>1</v>
      </c>
    </row>
    <row r="126" spans="35:36">
      <c r="AI126" s="41" t="s">
        <v>286</v>
      </c>
      <c r="AJ126" s="42">
        <v>5</v>
      </c>
    </row>
    <row r="127" spans="35:36">
      <c r="AI127" s="37" t="s">
        <v>287</v>
      </c>
      <c r="AJ127" s="38">
        <v>5</v>
      </c>
    </row>
    <row r="128" spans="35:36">
      <c r="AI128" s="37" t="s">
        <v>288</v>
      </c>
      <c r="AJ128" s="38">
        <v>5</v>
      </c>
    </row>
    <row r="129" spans="35:36">
      <c r="AI129" s="37" t="s">
        <v>289</v>
      </c>
      <c r="AJ129" s="38">
        <v>1.5</v>
      </c>
    </row>
    <row r="130" spans="35:36">
      <c r="AI130" s="37" t="s">
        <v>290</v>
      </c>
      <c r="AJ130" s="38">
        <v>1.5</v>
      </c>
    </row>
    <row r="131" spans="35:36">
      <c r="AI131" s="37" t="s">
        <v>291</v>
      </c>
      <c r="AJ131" s="38">
        <v>1.5</v>
      </c>
    </row>
    <row r="132" spans="35:36">
      <c r="AI132" s="37" t="s">
        <v>292</v>
      </c>
      <c r="AJ132" s="38">
        <v>1</v>
      </c>
    </row>
    <row r="133" spans="35:36">
      <c r="AI133" s="37" t="s">
        <v>293</v>
      </c>
      <c r="AJ133" s="38">
        <v>1</v>
      </c>
    </row>
    <row r="134" ht="16.35" spans="35:36">
      <c r="AI134" s="39" t="s">
        <v>294</v>
      </c>
      <c r="AJ134" s="40">
        <v>1</v>
      </c>
    </row>
    <row r="135" spans="35:36">
      <c r="AI135" s="41" t="s">
        <v>297</v>
      </c>
      <c r="AJ135" s="42">
        <v>41</v>
      </c>
    </row>
    <row r="136" spans="35:36">
      <c r="AI136" s="37" t="s">
        <v>298</v>
      </c>
      <c r="AJ136" s="38">
        <v>20</v>
      </c>
    </row>
    <row r="137" spans="35:36">
      <c r="AI137" s="37" t="s">
        <v>299</v>
      </c>
      <c r="AJ137" s="38">
        <v>25</v>
      </c>
    </row>
    <row r="138" spans="35:36">
      <c r="AI138" s="37" t="s">
        <v>300</v>
      </c>
      <c r="AJ138" s="38">
        <v>5</v>
      </c>
    </row>
    <row r="139" spans="35:36">
      <c r="AI139" s="37" t="s">
        <v>301</v>
      </c>
      <c r="AJ139" s="38">
        <v>20</v>
      </c>
    </row>
    <row r="140" spans="35:36">
      <c r="AI140" s="37" t="s">
        <v>302</v>
      </c>
      <c r="AJ140" s="38">
        <v>2</v>
      </c>
    </row>
    <row r="141" spans="35:36">
      <c r="AI141" s="37" t="s">
        <v>303</v>
      </c>
      <c r="AJ141" s="38">
        <v>2</v>
      </c>
    </row>
    <row r="142" spans="35:36">
      <c r="AI142" s="37" t="s">
        <v>304</v>
      </c>
      <c r="AJ142" s="38">
        <v>2</v>
      </c>
    </row>
    <row r="143" spans="35:36">
      <c r="AI143" s="37" t="s">
        <v>305</v>
      </c>
      <c r="AJ143" s="38">
        <v>5</v>
      </c>
    </row>
    <row r="144" spans="35:36">
      <c r="AI144" s="37" t="s">
        <v>306</v>
      </c>
      <c r="AJ144" s="38">
        <v>1.5</v>
      </c>
    </row>
    <row r="145" spans="35:36">
      <c r="AI145" s="37" t="s">
        <v>307</v>
      </c>
      <c r="AJ145" s="38">
        <v>1.5</v>
      </c>
    </row>
    <row r="146" spans="35:36">
      <c r="AI146" s="37" t="s">
        <v>308</v>
      </c>
      <c r="AJ146" s="38">
        <v>1.5</v>
      </c>
    </row>
    <row r="147" spans="35:36">
      <c r="AI147" s="37" t="s">
        <v>309</v>
      </c>
      <c r="AJ147" s="38">
        <v>1.5</v>
      </c>
    </row>
    <row r="148" spans="35:36">
      <c r="AI148" s="37" t="s">
        <v>310</v>
      </c>
      <c r="AJ148" s="38">
        <v>1.5</v>
      </c>
    </row>
    <row r="149" spans="35:36">
      <c r="AI149" s="37" t="s">
        <v>311</v>
      </c>
      <c r="AJ149" s="38">
        <v>1</v>
      </c>
    </row>
    <row r="150" ht="16.35" spans="35:36">
      <c r="AI150" s="39" t="s">
        <v>312</v>
      </c>
      <c r="AJ150" s="40">
        <v>1</v>
      </c>
    </row>
    <row r="151" spans="35:36">
      <c r="AI151" s="41" t="s">
        <v>315</v>
      </c>
      <c r="AJ151" s="42">
        <v>5</v>
      </c>
    </row>
    <row r="152" spans="35:36">
      <c r="AI152" s="37" t="s">
        <v>316</v>
      </c>
      <c r="AJ152" s="38">
        <v>5</v>
      </c>
    </row>
    <row r="153" spans="35:36">
      <c r="AI153" s="37" t="s">
        <v>317</v>
      </c>
      <c r="AJ153" s="38">
        <v>5</v>
      </c>
    </row>
    <row r="154" spans="35:36">
      <c r="AI154" s="37" t="s">
        <v>318</v>
      </c>
      <c r="AJ154" s="38">
        <v>5</v>
      </c>
    </row>
    <row r="155" spans="35:36">
      <c r="AI155" s="37" t="s">
        <v>319</v>
      </c>
      <c r="AJ155" s="38">
        <v>1.5</v>
      </c>
    </row>
    <row r="156" spans="35:36">
      <c r="AI156" s="37" t="s">
        <v>320</v>
      </c>
      <c r="AJ156" s="38">
        <v>1.5</v>
      </c>
    </row>
    <row r="157" spans="35:36">
      <c r="AI157" s="37" t="s">
        <v>321</v>
      </c>
      <c r="AJ157" s="38">
        <v>1.5</v>
      </c>
    </row>
    <row r="158" spans="35:36">
      <c r="AI158" s="37" t="s">
        <v>322</v>
      </c>
      <c r="AJ158" s="38">
        <v>1</v>
      </c>
    </row>
    <row r="159" spans="35:36">
      <c r="AI159" s="37" t="s">
        <v>323</v>
      </c>
      <c r="AJ159" s="38">
        <v>1</v>
      </c>
    </row>
    <row r="160" ht="16.35" spans="35:36">
      <c r="AI160" s="39" t="s">
        <v>324</v>
      </c>
      <c r="AJ160" s="40">
        <v>1</v>
      </c>
    </row>
    <row r="161" spans="35:36">
      <c r="AI161" s="41" t="s">
        <v>327</v>
      </c>
      <c r="AJ161" s="42">
        <v>5</v>
      </c>
    </row>
    <row r="162" spans="35:36">
      <c r="AI162" s="37" t="s">
        <v>328</v>
      </c>
      <c r="AJ162" s="38">
        <v>5</v>
      </c>
    </row>
    <row r="163" spans="35:36">
      <c r="AI163" s="37" t="s">
        <v>329</v>
      </c>
      <c r="AJ163" s="38">
        <v>5</v>
      </c>
    </row>
    <row r="164" spans="35:36">
      <c r="AI164" s="37" t="s">
        <v>330</v>
      </c>
      <c r="AJ164" s="38">
        <v>5</v>
      </c>
    </row>
    <row r="165" spans="35:36">
      <c r="AI165" s="37" t="s">
        <v>331</v>
      </c>
      <c r="AJ165" s="38">
        <v>2</v>
      </c>
    </row>
    <row r="166" spans="35:36">
      <c r="AI166" s="37" t="s">
        <v>332</v>
      </c>
      <c r="AJ166" s="38">
        <v>1.5</v>
      </c>
    </row>
    <row r="167" spans="35:36">
      <c r="AI167" s="37" t="s">
        <v>333</v>
      </c>
      <c r="AJ167" s="38">
        <v>1.5</v>
      </c>
    </row>
    <row r="168" spans="35:36">
      <c r="AI168" s="37" t="s">
        <v>334</v>
      </c>
      <c r="AJ168" s="38">
        <v>1.5</v>
      </c>
    </row>
    <row r="169" spans="35:36">
      <c r="AI169" s="37" t="s">
        <v>335</v>
      </c>
      <c r="AJ169" s="38">
        <v>1.5</v>
      </c>
    </row>
    <row r="170" spans="35:36">
      <c r="AI170" s="37" t="s">
        <v>336</v>
      </c>
      <c r="AJ170" s="38">
        <v>1</v>
      </c>
    </row>
    <row r="171" spans="35:36">
      <c r="AI171" s="37" t="s">
        <v>337</v>
      </c>
      <c r="AJ171" s="38">
        <v>1</v>
      </c>
    </row>
    <row r="172" spans="35:36">
      <c r="AI172" s="37" t="s">
        <v>338</v>
      </c>
      <c r="AJ172" s="38">
        <v>1</v>
      </c>
    </row>
    <row r="173" spans="35:36">
      <c r="AI173" s="37" t="s">
        <v>339</v>
      </c>
      <c r="AJ173" s="38">
        <v>1</v>
      </c>
    </row>
    <row r="174" spans="35:36">
      <c r="AI174" s="37" t="s">
        <v>340</v>
      </c>
      <c r="AJ174" s="38">
        <v>1</v>
      </c>
    </row>
    <row r="175" ht="16.35" spans="35:36">
      <c r="AI175" s="43" t="s">
        <v>341</v>
      </c>
      <c r="AJ175" s="44">
        <v>1</v>
      </c>
    </row>
    <row r="176" ht="16.35" spans="35:36">
      <c r="AI176" s="45" t="s">
        <v>344</v>
      </c>
      <c r="AJ176" s="46">
        <v>41</v>
      </c>
    </row>
    <row r="177" spans="35:36">
      <c r="AI177" s="47" t="s">
        <v>345</v>
      </c>
      <c r="AJ177" s="48">
        <v>10</v>
      </c>
    </row>
    <row r="178" spans="35:36">
      <c r="AI178" s="47" t="s">
        <v>346</v>
      </c>
      <c r="AJ178" s="48">
        <v>10</v>
      </c>
    </row>
    <row r="179" spans="35:36">
      <c r="AI179" s="47" t="s">
        <v>347</v>
      </c>
      <c r="AJ179" s="48">
        <v>10</v>
      </c>
    </row>
    <row r="180" spans="35:36">
      <c r="AI180" s="47" t="s">
        <v>348</v>
      </c>
      <c r="AJ180" s="48">
        <v>10</v>
      </c>
    </row>
    <row r="181" spans="35:36">
      <c r="AI181" s="47" t="s">
        <v>349</v>
      </c>
      <c r="AJ181" s="48">
        <v>10</v>
      </c>
    </row>
    <row r="182" spans="35:36">
      <c r="AI182" s="47" t="s">
        <v>350</v>
      </c>
      <c r="AJ182" s="48">
        <v>1</v>
      </c>
    </row>
    <row r="183" spans="35:36">
      <c r="AI183" s="47" t="s">
        <v>351</v>
      </c>
      <c r="AJ183" s="48">
        <v>0.5</v>
      </c>
    </row>
    <row r="184" spans="35:36">
      <c r="AI184" s="47" t="s">
        <v>352</v>
      </c>
      <c r="AJ184" s="48">
        <v>0.5</v>
      </c>
    </row>
    <row r="185" ht="16.35" spans="35:36">
      <c r="AI185" s="49" t="s">
        <v>353</v>
      </c>
      <c r="AJ185" s="50">
        <v>0.5</v>
      </c>
    </row>
    <row r="186" spans="35:36">
      <c r="AI186" s="51" t="s">
        <v>356</v>
      </c>
      <c r="AJ186" s="52">
        <v>10</v>
      </c>
    </row>
    <row r="187" spans="35:36">
      <c r="AI187" s="47" t="s">
        <v>357</v>
      </c>
      <c r="AJ187" s="48">
        <v>5</v>
      </c>
    </row>
    <row r="188" spans="35:36">
      <c r="AI188" s="47" t="s">
        <v>358</v>
      </c>
      <c r="AJ188" s="48">
        <v>1</v>
      </c>
    </row>
    <row r="189" spans="35:36">
      <c r="AI189" s="47" t="s">
        <v>359</v>
      </c>
      <c r="AJ189" s="48">
        <v>1</v>
      </c>
    </row>
    <row r="190" spans="35:36">
      <c r="AI190" s="47" t="s">
        <v>360</v>
      </c>
      <c r="AJ190" s="48">
        <v>1</v>
      </c>
    </row>
    <row r="191" spans="35:36">
      <c r="AI191" s="47" t="s">
        <v>361</v>
      </c>
      <c r="AJ191" s="48">
        <v>0.5</v>
      </c>
    </row>
    <row r="192" ht="16.35" spans="35:36">
      <c r="AI192" s="49" t="s">
        <v>362</v>
      </c>
      <c r="AJ192" s="50">
        <v>0.5</v>
      </c>
    </row>
    <row r="193" spans="35:36">
      <c r="AI193" s="51" t="s">
        <v>365</v>
      </c>
      <c r="AJ193" s="52">
        <v>10</v>
      </c>
    </row>
    <row r="194" spans="35:36">
      <c r="AI194" s="47" t="s">
        <v>366</v>
      </c>
      <c r="AJ194" s="48">
        <v>10</v>
      </c>
    </row>
    <row r="195" spans="35:36">
      <c r="AI195" s="47" t="s">
        <v>367</v>
      </c>
      <c r="AJ195" s="48">
        <v>5</v>
      </c>
    </row>
    <row r="196" spans="35:36">
      <c r="AI196" s="47" t="s">
        <v>368</v>
      </c>
      <c r="AJ196" s="48">
        <v>5</v>
      </c>
    </row>
    <row r="197" spans="35:36">
      <c r="AI197" s="47" t="s">
        <v>369</v>
      </c>
      <c r="AJ197" s="48">
        <v>5</v>
      </c>
    </row>
    <row r="198" spans="35:36">
      <c r="AI198" s="47" t="s">
        <v>370</v>
      </c>
      <c r="AJ198" s="48">
        <v>5</v>
      </c>
    </row>
    <row r="199" spans="35:36">
      <c r="AI199" s="47" t="s">
        <v>371</v>
      </c>
      <c r="AJ199" s="48">
        <v>1</v>
      </c>
    </row>
    <row r="200" spans="35:36">
      <c r="AI200" s="47" t="s">
        <v>372</v>
      </c>
      <c r="AJ200" s="48">
        <v>1</v>
      </c>
    </row>
    <row r="201" spans="35:36">
      <c r="AI201" s="47" t="s">
        <v>373</v>
      </c>
      <c r="AJ201" s="48">
        <v>1</v>
      </c>
    </row>
    <row r="202" spans="35:36">
      <c r="AI202" s="47" t="s">
        <v>374</v>
      </c>
      <c r="AJ202" s="48">
        <v>1</v>
      </c>
    </row>
    <row r="203" spans="35:36">
      <c r="AI203" s="47" t="s">
        <v>375</v>
      </c>
      <c r="AJ203" s="48">
        <v>1</v>
      </c>
    </row>
    <row r="204" spans="35:36">
      <c r="AI204" s="47" t="s">
        <v>376</v>
      </c>
      <c r="AJ204" s="48">
        <v>1</v>
      </c>
    </row>
    <row r="205" spans="35:36">
      <c r="AI205" s="47" t="s">
        <v>377</v>
      </c>
      <c r="AJ205" s="48">
        <v>1</v>
      </c>
    </row>
    <row r="206" spans="35:36">
      <c r="AI206" s="47" t="s">
        <v>378</v>
      </c>
      <c r="AJ206" s="48">
        <v>0.5</v>
      </c>
    </row>
    <row r="207" spans="35:36">
      <c r="AI207" s="47" t="s">
        <v>379</v>
      </c>
      <c r="AJ207" s="48">
        <v>0.5</v>
      </c>
    </row>
    <row r="208" ht="16.35" spans="35:36">
      <c r="AI208" s="49" t="s">
        <v>380</v>
      </c>
      <c r="AJ208" s="50">
        <v>0.5</v>
      </c>
    </row>
    <row r="209" spans="35:36">
      <c r="AI209" s="51" t="s">
        <v>383</v>
      </c>
      <c r="AJ209" s="52">
        <v>5</v>
      </c>
    </row>
    <row r="210" spans="35:36">
      <c r="AI210" s="47" t="s">
        <v>384</v>
      </c>
      <c r="AJ210" s="48">
        <v>5</v>
      </c>
    </row>
    <row r="211" spans="35:36">
      <c r="AI211" s="47" t="s">
        <v>385</v>
      </c>
      <c r="AJ211" s="48">
        <v>5</v>
      </c>
    </row>
    <row r="212" spans="35:36">
      <c r="AI212" s="47" t="s">
        <v>386</v>
      </c>
      <c r="AJ212" s="48">
        <v>5</v>
      </c>
    </row>
    <row r="213" spans="35:36">
      <c r="AI213" s="47" t="s">
        <v>387</v>
      </c>
      <c r="AJ213" s="48">
        <v>1</v>
      </c>
    </row>
    <row r="214" spans="35:36">
      <c r="AI214" s="47" t="s">
        <v>388</v>
      </c>
      <c r="AJ214" s="48">
        <v>0.5</v>
      </c>
    </row>
    <row r="215" ht="16.35" spans="35:36">
      <c r="AI215" s="49" t="s">
        <v>389</v>
      </c>
      <c r="AJ215" s="50">
        <v>0.5</v>
      </c>
    </row>
    <row r="216" spans="35:36">
      <c r="AI216" s="51" t="s">
        <v>392</v>
      </c>
      <c r="AJ216" s="52">
        <v>10</v>
      </c>
    </row>
    <row r="217" spans="35:36">
      <c r="AI217" s="47" t="s">
        <v>393</v>
      </c>
      <c r="AJ217" s="48">
        <v>10</v>
      </c>
    </row>
    <row r="218" spans="35:36">
      <c r="AI218" s="47" t="s">
        <v>394</v>
      </c>
      <c r="AJ218" s="48">
        <v>5</v>
      </c>
    </row>
    <row r="219" spans="35:36">
      <c r="AI219" s="47" t="s">
        <v>395</v>
      </c>
      <c r="AJ219" s="48">
        <v>5</v>
      </c>
    </row>
    <row r="220" spans="35:36">
      <c r="AI220" s="47" t="s">
        <v>396</v>
      </c>
      <c r="AJ220" s="48">
        <v>1</v>
      </c>
    </row>
    <row r="221" spans="35:36">
      <c r="AI221" s="47" t="s">
        <v>397</v>
      </c>
      <c r="AJ221" s="48">
        <v>1</v>
      </c>
    </row>
    <row r="222" spans="35:36">
      <c r="AI222" s="47" t="s">
        <v>398</v>
      </c>
      <c r="AJ222" s="48">
        <v>0.5</v>
      </c>
    </row>
    <row r="223" spans="35:36">
      <c r="AI223" s="47" t="s">
        <v>399</v>
      </c>
      <c r="AJ223" s="48">
        <v>0.5</v>
      </c>
    </row>
    <row r="224" ht="16.35" spans="35:36">
      <c r="AI224" s="53" t="s">
        <v>400</v>
      </c>
      <c r="AJ224" s="54">
        <v>0.5</v>
      </c>
    </row>
    <row r="225" ht="16.35" spans="35:36">
      <c r="AI225" s="55" t="s">
        <v>403</v>
      </c>
      <c r="AJ225" s="56">
        <v>41</v>
      </c>
    </row>
    <row r="226" spans="35:36">
      <c r="AI226" s="57" t="s">
        <v>404</v>
      </c>
      <c r="AJ226" s="58">
        <v>3</v>
      </c>
    </row>
    <row r="227" spans="35:36">
      <c r="AI227" s="57" t="s">
        <v>405</v>
      </c>
      <c r="AJ227" s="58">
        <v>3</v>
      </c>
    </row>
    <row r="228" spans="35:36">
      <c r="AI228" s="57" t="s">
        <v>406</v>
      </c>
      <c r="AJ228" s="58">
        <v>3</v>
      </c>
    </row>
    <row r="229" spans="35:36">
      <c r="AI229" s="57" t="s">
        <v>407</v>
      </c>
      <c r="AJ229" s="58">
        <v>1</v>
      </c>
    </row>
    <row r="230" spans="35:36">
      <c r="AI230" s="57" t="s">
        <v>408</v>
      </c>
      <c r="AJ230" s="58">
        <v>0.5</v>
      </c>
    </row>
    <row r="231" ht="16.35" spans="35:36">
      <c r="AI231" s="59" t="s">
        <v>409</v>
      </c>
      <c r="AJ231" s="60">
        <v>0.5</v>
      </c>
    </row>
    <row r="232" spans="35:36">
      <c r="AI232" s="61" t="s">
        <v>412</v>
      </c>
      <c r="AJ232" s="62">
        <v>5</v>
      </c>
    </row>
    <row r="233" spans="35:36">
      <c r="AI233" s="57" t="s">
        <v>413</v>
      </c>
      <c r="AJ233" s="58">
        <v>1</v>
      </c>
    </row>
    <row r="234" spans="35:36">
      <c r="AI234" s="57" t="s">
        <v>414</v>
      </c>
      <c r="AJ234" s="58">
        <v>1</v>
      </c>
    </row>
    <row r="235" spans="35:36">
      <c r="AI235" s="57" t="s">
        <v>415</v>
      </c>
      <c r="AJ235" s="58">
        <v>1</v>
      </c>
    </row>
    <row r="236" spans="35:36">
      <c r="AI236" s="57" t="s">
        <v>416</v>
      </c>
      <c r="AJ236" s="58">
        <v>1</v>
      </c>
    </row>
    <row r="237" ht="16.35" spans="35:36">
      <c r="AI237" s="63" t="s">
        <v>417</v>
      </c>
      <c r="AJ237" s="64">
        <v>0.5</v>
      </c>
    </row>
    <row r="238" spans="35:36">
      <c r="AI238" s="65" t="s">
        <v>420</v>
      </c>
      <c r="AJ238" s="66">
        <v>20</v>
      </c>
    </row>
    <row r="239" spans="35:36">
      <c r="AI239" s="57" t="s">
        <v>421</v>
      </c>
      <c r="AJ239" s="58">
        <v>20</v>
      </c>
    </row>
    <row r="240" spans="35:36">
      <c r="AI240" s="57" t="s">
        <v>422</v>
      </c>
      <c r="AJ240" s="58">
        <v>5</v>
      </c>
    </row>
    <row r="241" ht="16.35" spans="35:36">
      <c r="AI241" s="63" t="s">
        <v>423</v>
      </c>
      <c r="AJ241" s="64">
        <v>1</v>
      </c>
    </row>
    <row r="242" s="1" customFormat="1" spans="35:36">
      <c r="AI242" s="67"/>
      <c r="AJ242" s="68"/>
    </row>
    <row r="243" s="1" customFormat="1" spans="35:36">
      <c r="AI243" s="67"/>
      <c r="AJ243" s="68"/>
    </row>
    <row r="244" s="1" customFormat="1" spans="35:36">
      <c r="AI244" s="68"/>
      <c r="AJ244" s="68"/>
    </row>
    <row r="245" s="1" customFormat="1" spans="35:36">
      <c r="AI245" s="68"/>
      <c r="AJ245" s="68"/>
    </row>
    <row r="246" s="1" customFormat="1" spans="35:36">
      <c r="AI246" s="68"/>
      <c r="AJ246" s="68"/>
    </row>
    <row r="247" s="1" customFormat="1" spans="35:36">
      <c r="AI247" s="68"/>
      <c r="AJ247" s="68"/>
    </row>
    <row r="248" s="1" customFormat="1" spans="35:36">
      <c r="AI248" s="68"/>
      <c r="AJ248" s="68"/>
    </row>
    <row r="249" s="1" customFormat="1" spans="35:36">
      <c r="AI249" s="68"/>
      <c r="AJ249" s="68"/>
    </row>
    <row r="250" s="1" customFormat="1" spans="35:36">
      <c r="AI250" s="68"/>
      <c r="AJ250" s="68"/>
    </row>
    <row r="251" s="1" customFormat="1" spans="35:36">
      <c r="AI251" s="68"/>
      <c r="AJ251" s="68"/>
    </row>
    <row r="252" s="1" customFormat="1" spans="35:36">
      <c r="AI252" s="68"/>
      <c r="AJ252" s="68"/>
    </row>
    <row r="253" s="1" customFormat="1" spans="35:36">
      <c r="AI253" s="68"/>
      <c r="AJ253" s="68"/>
    </row>
    <row r="254" s="1" customFormat="1" spans="35:36">
      <c r="AI254" s="68"/>
      <c r="AJ254" s="68"/>
    </row>
    <row r="255" s="1" customFormat="1" spans="35:36">
      <c r="AI255" s="68"/>
      <c r="AJ255" s="68"/>
    </row>
    <row r="256" s="1" customFormat="1" spans="35:36">
      <c r="AI256" s="68"/>
      <c r="AJ256" s="68"/>
    </row>
    <row r="257" s="1" customFormat="1" spans="35:36">
      <c r="AI257" s="68"/>
      <c r="AJ257" s="68"/>
    </row>
    <row r="258" s="1" customFormat="1" spans="35:36">
      <c r="AI258" s="68"/>
      <c r="AJ258" s="68"/>
    </row>
    <row r="259" s="1" customFormat="1" spans="35:36">
      <c r="AI259" s="68"/>
      <c r="AJ259" s="68"/>
    </row>
    <row r="260" s="1" customFormat="1" spans="35:36">
      <c r="AI260" s="68"/>
      <c r="AJ260" s="68"/>
    </row>
    <row r="261" s="1" customFormat="1" spans="35:36">
      <c r="AI261" s="68"/>
      <c r="AJ261" s="68"/>
    </row>
    <row r="262" s="1" customFormat="1" spans="35:36">
      <c r="AI262" s="68"/>
      <c r="AJ262" s="68"/>
    </row>
    <row r="263" s="1" customFormat="1" spans="35:36">
      <c r="AI263" s="68"/>
      <c r="AJ263" s="68"/>
    </row>
    <row r="264" s="1" customFormat="1" spans="35:36">
      <c r="AI264" s="68"/>
      <c r="AJ264" s="68"/>
    </row>
    <row r="265" s="1" customFormat="1" spans="35:36">
      <c r="AI265" s="68"/>
      <c r="AJ265" s="68"/>
    </row>
    <row r="266" s="1" customFormat="1" spans="35:36">
      <c r="AI266" s="68"/>
      <c r="AJ266" s="68"/>
    </row>
    <row r="267" s="1" customFormat="1" spans="35:36">
      <c r="AI267" s="68"/>
      <c r="AJ267" s="68"/>
    </row>
    <row r="268" s="1" customFormat="1" spans="35:36">
      <c r="AI268" s="68"/>
      <c r="AJ268" s="68"/>
    </row>
    <row r="269" s="1" customFormat="1" spans="35:36">
      <c r="AI269" s="68"/>
      <c r="AJ269" s="68"/>
    </row>
  </sheetData>
  <pageMargins left="0.75" right="0.75" top="1" bottom="1" header="0.5" footer="0.5"/>
  <pageSetup paperSize="9" orientation="portrait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基础信息维护</vt:lpstr>
      <vt:lpstr>1、包装标识检验</vt:lpstr>
      <vt:lpstr>2、物理特性检验</vt:lpstr>
      <vt:lpstr>3、外观质量检验</vt:lpstr>
      <vt:lpstr>4、感官质量检验</vt:lpstr>
      <vt:lpstr>5、主流烟气检验</vt:lpstr>
      <vt:lpstr>综合判定</vt:lpstr>
      <vt:lpstr>外观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</dc:creator>
  <cp:lastModifiedBy>云东升</cp:lastModifiedBy>
  <dcterms:created xsi:type="dcterms:W3CDTF">1996-12-17T01:32:00Z</dcterms:created>
  <cp:lastPrinted>2011-04-27T00:31:00Z</cp:lastPrinted>
  <dcterms:modified xsi:type="dcterms:W3CDTF">2020-06-10T14:27:03Z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